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charts/chart4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charts/chart5.xml" ContentType="application/vnd.openxmlformats-officedocument.drawingml.chart+xml"/>
  <Override PartName="/xl/charts/style5.xml" ContentType="application/vnd.ms-office.chartstyle+xml"/>
  <Override PartName="/xl/charts/colors5.xml" ContentType="application/vnd.ms-office.chartcolorstyle+xml"/>
  <Override PartName="/xl/charts/chart6.xml" ContentType="application/vnd.openxmlformats-officedocument.drawingml.chart+xml"/>
  <Override PartName="/xl/charts/style6.xml" ContentType="application/vnd.ms-office.chartstyle+xml"/>
  <Override PartName="/xl/charts/colors6.xml" ContentType="application/vnd.ms-office.chartcolorstyle+xml"/>
  <Override PartName="/xl/charts/chart7.xml" ContentType="application/vnd.openxmlformats-officedocument.drawingml.chart+xml"/>
  <Override PartName="/xl/charts/style7.xml" ContentType="application/vnd.ms-office.chartstyle+xml"/>
  <Override PartName="/xl/charts/colors7.xml" ContentType="application/vnd.ms-office.chartcolorstyle+xml"/>
  <Override PartName="/xl/charts/chart8.xml" ContentType="application/vnd.openxmlformats-officedocument.drawingml.chart+xml"/>
  <Override PartName="/xl/charts/style8.xml" ContentType="application/vnd.ms-office.chartstyle+xml"/>
  <Override PartName="/xl/charts/colors8.xml" ContentType="application/vnd.ms-office.chartcolorstyle+xml"/>
  <Override PartName="/xl/charts/chart9.xml" ContentType="application/vnd.openxmlformats-officedocument.drawingml.chart+xml"/>
  <Override PartName="/xl/charts/style9.xml" ContentType="application/vnd.ms-office.chartstyle+xml"/>
  <Override PartName="/xl/charts/colors9.xml" ContentType="application/vnd.ms-office.chartcolorstyle+xml"/>
  <Override PartName="/xl/charts/chart10.xml" ContentType="application/vnd.openxmlformats-officedocument.drawingml.chart+xml"/>
  <Override PartName="/xl/charts/style10.xml" ContentType="application/vnd.ms-office.chartstyle+xml"/>
  <Override PartName="/xl/charts/colors10.xml" ContentType="application/vnd.ms-office.chartcolorstyle+xml"/>
  <Override PartName="/xl/calcChain.xml" ContentType="application/vnd.openxmlformats-officedocument.spreadsheetml.calcChain+xml"/>
  <Override PartName="/xl/webextensions/taskpanes.xml" ContentType="application/vnd.ms-office.webextensiontaskpanes+xml"/>
  <Override PartName="/xl/webextensions/webextension1.xml" ContentType="application/vnd.ms-office.webextensio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11/relationships/webextensiontaskpanes" Target="xl/webextensions/taskpanes.xml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4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info\Downloads\"/>
    </mc:Choice>
  </mc:AlternateContent>
  <xr:revisionPtr revIDLastSave="0" documentId="13_ncr:1_{95DBC4DD-8BB2-43BE-8603-77EA6C4ACE46}" xr6:coauthVersionLast="47" xr6:coauthVersionMax="47" xr10:uidLastSave="{00000000-0000-0000-0000-000000000000}"/>
  <bookViews>
    <workbookView xWindow="-98" yWindow="-98" windowWidth="28996" windowHeight="15796" xr2:uid="{BB3670B2-309E-9F4F-9A04-A5C77766B6CD}"/>
  </bookViews>
  <sheets>
    <sheet name="Dashboard" sheetId="1" r:id="rId1"/>
    <sheet name="Data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M7" i="1" l="1" a="1"/>
  <c r="M7" i="1" s="1"/>
  <c r="K7" i="1" a="1"/>
  <c r="K7" i="1" s="1"/>
  <c r="I7" i="1" a="1"/>
  <c r="I7" i="1" s="1"/>
  <c r="F3" i="1" a="1"/>
  <c r="F3" i="1" s="1"/>
  <c r="G7" i="1" a="1"/>
  <c r="G7" i="1"/>
  <c r="B19" i="2" a="1"/>
  <c r="B19" i="2" s="1"/>
  <c r="B12" i="2" a="1"/>
  <c r="B12" i="2" s="1"/>
  <c r="B2" i="2" a="1"/>
  <c r="B2" i="2" s="1"/>
  <c r="C1" i="2"/>
  <c r="D1" i="2" l="1"/>
  <c r="E1" i="2" l="1"/>
  <c r="F1" i="2" l="1"/>
  <c r="G1" i="2" l="1"/>
  <c r="H1" i="2" l="1"/>
  <c r="I1" i="2" l="1"/>
  <c r="J1" i="2" l="1"/>
  <c r="K1" i="2" l="1"/>
  <c r="L1" i="2" l="1"/>
  <c r="M1" i="2" l="1"/>
  <c r="D17" i="2" l="1"/>
  <c r="D10" i="2"/>
  <c r="E17" i="2"/>
  <c r="F9" i="2"/>
  <c r="I8" i="2"/>
  <c r="I17" i="2"/>
  <c r="I16" i="2"/>
  <c r="H10" i="2"/>
  <c r="J10" i="2"/>
  <c r="L8" i="2"/>
  <c r="J16" i="2"/>
  <c r="H16" i="2"/>
  <c r="G9" i="2"/>
  <c r="I9" i="2"/>
  <c r="E8" i="2"/>
  <c r="K10" i="2"/>
  <c r="F10" i="2"/>
  <c r="B9" i="2"/>
  <c r="C16" i="2"/>
  <c r="K9" i="2"/>
  <c r="E9" i="2"/>
  <c r="C17" i="2"/>
  <c r="J9" i="2"/>
  <c r="G8" i="2"/>
  <c r="J17" i="2"/>
  <c r="G10" i="2"/>
  <c r="K8" i="2"/>
  <c r="H9" i="2"/>
  <c r="H17" i="2"/>
  <c r="F16" i="2"/>
  <c r="L17" i="2"/>
  <c r="F8" i="2"/>
  <c r="L9" i="2"/>
  <c r="E16" i="2"/>
  <c r="M8" i="2"/>
  <c r="L10" i="2"/>
  <c r="E10" i="2"/>
  <c r="B17" i="2"/>
  <c r="J8" i="2"/>
  <c r="D8" i="2"/>
  <c r="G17" i="2"/>
  <c r="B10" i="2"/>
  <c r="K17" i="2"/>
  <c r="D9" i="2"/>
  <c r="H8" i="2"/>
  <c r="D16" i="2"/>
  <c r="L16" i="2"/>
  <c r="G16" i="2"/>
  <c r="I10" i="2"/>
  <c r="F17" i="2"/>
  <c r="C9" i="2"/>
  <c r="K16" i="2"/>
  <c r="C10" i="2"/>
  <c r="M10" i="2"/>
  <c r="M9" i="2"/>
  <c r="C8" i="2"/>
  <c r="B8" i="2"/>
  <c r="B16" i="2"/>
</calcChain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haredStrings.xml><?xml version="1.0" encoding="utf-8"?>
<sst xmlns="http://schemas.openxmlformats.org/spreadsheetml/2006/main" count="32" uniqueCount="31">
  <si>
    <t>Ticker</t>
  </si>
  <si>
    <t>Market Cap</t>
  </si>
  <si>
    <t>TTM revenue</t>
  </si>
  <si>
    <t>TTM Price to sales</t>
  </si>
  <si>
    <t xml:space="preserve">Revenue growth </t>
  </si>
  <si>
    <t>Most recent quarter</t>
  </si>
  <si>
    <t>Revenue</t>
  </si>
  <si>
    <t>Operating income</t>
  </si>
  <si>
    <t>Net income</t>
  </si>
  <si>
    <t>Gross profit</t>
  </si>
  <si>
    <t>Gross margin</t>
  </si>
  <si>
    <t>Operating margin</t>
  </si>
  <si>
    <t>Profit margin</t>
  </si>
  <si>
    <t>Operating expenses</t>
  </si>
  <si>
    <t>Research And Development Expenses</t>
  </si>
  <si>
    <t>Weighted Average Shs Out</t>
  </si>
  <si>
    <t>Selling General And Administrative Expenses</t>
  </si>
  <si>
    <t>Cash And Cash Equivalents</t>
  </si>
  <si>
    <t>Revenue growth</t>
  </si>
  <si>
    <t>Operating expense growth</t>
  </si>
  <si>
    <t>Operating cash flow</t>
  </si>
  <si>
    <t>Free cash flow</t>
  </si>
  <si>
    <t>Net debt</t>
  </si>
  <si>
    <t>Price to sales ratio</t>
  </si>
  <si>
    <t>Capital expenditure</t>
  </si>
  <si>
    <t>Year</t>
  </si>
  <si>
    <t>MSFT</t>
  </si>
  <si>
    <t>Instructions</t>
  </si>
  <si>
    <t>1. Make sure you download the Wisesheets add-in and sign in with your account</t>
  </si>
  <si>
    <t>3. Contact us at info@wisesheets.io if you have any questions</t>
  </si>
  <si>
    <t>2. Change the ticker in G1 or the model as you wish :)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</si>
</sst>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_(&quot;$&quot;* #,##0.00_);_(&quot;$&quot;* \(#,##0.00\);_(&quot;$&quot;* &quot;-&quot;??_);_(@_)"/>
    <numFmt numFmtId="165" formatCode="_(* #,##0.00_);_(* \(#,##0.00\);_(* &quot;-&quot;??_);_(@_)"/>
    <numFmt numFmtId="166" formatCode="_(* #,##0_);_(* \(#,##0\);_(* &quot;-&quot;??_);_(@_)"/>
    <numFmt numFmtId="167" formatCode="#,##0,,\ &quot;M&quot;\ "/>
  </numFmts>
  <fonts count="10" x14ac:knownFonts="1"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0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sz val="12"/>
      <name val="Calibri"/>
      <family val="2"/>
      <scheme val="minor"/>
    </font>
    <font>
      <sz val="10"/>
      <color rgb="FF000000"/>
      <name val="Calibri"/>
      <family val="2"/>
      <scheme val="minor"/>
    </font>
    <font>
      <sz val="16"/>
      <color theme="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1FB722"/>
        <bgColor indexed="64"/>
      </patternFill>
    </fill>
    <fill>
      <patternFill patternType="solid">
        <fgColor rgb="FF354065"/>
        <bgColor indexed="64"/>
      </patternFill>
    </fill>
    <fill>
      <patternFill patternType="solid">
        <fgColor rgb="FFF8F9FB"/>
        <bgColor indexed="64"/>
      </patternFill>
    </fill>
  </fills>
  <borders count="1">
    <border>
      <left/>
      <right/>
      <top/>
      <bottom/>
      <diagonal/>
    </border>
  </borders>
  <cellStyleXfs count="4">
    <xf numFmtId="0" fontId="0" fillId="0" borderId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20">
    <xf numFmtId="0" fontId="0" fillId="0" borderId="0" xfId="0"/>
    <xf numFmtId="0" fontId="2" fillId="2" borderId="0" xfId="0" applyFont="1" applyFill="1"/>
    <xf numFmtId="0" fontId="3" fillId="3" borderId="0" xfId="0" applyFont="1" applyFill="1"/>
    <xf numFmtId="0" fontId="4" fillId="0" borderId="0" xfId="0" applyFont="1"/>
    <xf numFmtId="0" fontId="5" fillId="0" borderId="0" xfId="0" applyFont="1"/>
    <xf numFmtId="164" fontId="2" fillId="0" borderId="0" xfId="2" applyFont="1"/>
    <xf numFmtId="0" fontId="6" fillId="0" borderId="0" xfId="0" applyFont="1"/>
    <xf numFmtId="167" fontId="6" fillId="0" borderId="0" xfId="1" applyNumberFormat="1" applyFont="1"/>
    <xf numFmtId="9" fontId="6" fillId="0" borderId="0" xfId="3" applyFont="1"/>
    <xf numFmtId="165" fontId="6" fillId="0" borderId="0" xfId="1" applyFont="1"/>
    <xf numFmtId="39" fontId="6" fillId="0" borderId="0" xfId="0" applyNumberFormat="1" applyFont="1"/>
    <xf numFmtId="0" fontId="7" fillId="0" borderId="0" xfId="0" applyFont="1"/>
    <xf numFmtId="0" fontId="2" fillId="4" borderId="0" xfId="0" applyFont="1" applyFill="1" applyAlignment="1">
      <alignment horizontal="center" vertical="center"/>
    </xf>
    <xf numFmtId="166" fontId="0" fillId="4" borderId="0" xfId="1" applyNumberFormat="1" applyFont="1" applyFill="1" applyAlignment="1">
      <alignment horizontal="center"/>
    </xf>
    <xf numFmtId="0" fontId="0" fillId="4" borderId="0" xfId="0" applyFill="1" applyAlignment="1">
      <alignment horizontal="center"/>
    </xf>
    <xf numFmtId="165" fontId="0" fillId="4" borderId="0" xfId="1" applyFont="1" applyFill="1" applyAlignment="1">
      <alignment horizontal="center"/>
    </xf>
    <xf numFmtId="9" fontId="0" fillId="4" borderId="0" xfId="3" applyFont="1" applyFill="1" applyAlignment="1">
      <alignment horizontal="center"/>
    </xf>
    <xf numFmtId="0" fontId="2" fillId="0" borderId="0" xfId="0" applyFont="1" applyAlignment="1">
      <alignment vertical="center"/>
    </xf>
    <xf numFmtId="0" fontId="8" fillId="0" borderId="0" xfId="0" applyFont="1"/>
    <xf numFmtId="0" fontId="9" fillId="3" borderId="0" xfId="0" applyFont="1" applyFill="1"/>
  </cellXfs>
  <cellStyles count="4">
    <cellStyle name="Comma" xfId="1" builtinId="3"/>
    <cellStyle name="Currency" xfId="2" builtinId="4"/>
    <cellStyle name="Normal" xfId="0" builtinId="0"/>
    <cellStyle name="Percent" xfId="3" builtinId="5"/>
  </cellStyles>
  <dxfs count="0"/>
  <tableStyles count="0" defaultTableStyle="TableStyleMedium2" defaultPivotStyle="PivotStyleLight16"/>
  <colors>
    <mruColors>
      <color rgb="FF354065"/>
      <color rgb="FFF8F9FB"/>
      <color rgb="FF1FB722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eetMetadata" Target="metadata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_rels/chart5.xml.rels><?xml version="1.0" encoding="UTF-8" standalone="yes"?>
<Relationships xmlns="http://schemas.openxmlformats.org/package/2006/relationships"><Relationship Id="rId2" Type="http://schemas.microsoft.com/office/2011/relationships/chartColorStyle" Target="colors5.xml"/><Relationship Id="rId1" Type="http://schemas.microsoft.com/office/2011/relationships/chartStyle" Target="style5.xml"/></Relationships>
</file>

<file path=xl/charts/_rels/chart6.xml.rels><?xml version="1.0" encoding="UTF-8" standalone="yes"?>
<Relationships xmlns="http://schemas.openxmlformats.org/package/2006/relationships"><Relationship Id="rId2" Type="http://schemas.microsoft.com/office/2011/relationships/chartColorStyle" Target="colors6.xml"/><Relationship Id="rId1" Type="http://schemas.microsoft.com/office/2011/relationships/chartStyle" Target="style6.xml"/></Relationships>
</file>

<file path=xl/charts/_rels/chart7.xml.rels><?xml version="1.0" encoding="UTF-8" standalone="yes"?>
<Relationships xmlns="http://schemas.openxmlformats.org/package/2006/relationships"><Relationship Id="rId2" Type="http://schemas.microsoft.com/office/2011/relationships/chartColorStyle" Target="colors7.xml"/><Relationship Id="rId1" Type="http://schemas.microsoft.com/office/2011/relationships/chartStyle" Target="style7.xml"/></Relationships>
</file>

<file path=xl/charts/_rels/chart8.xml.rels><?xml version="1.0" encoding="UTF-8" standalone="yes"?>
<Relationships xmlns="http://schemas.openxmlformats.org/package/2006/relationships"><Relationship Id="rId2" Type="http://schemas.microsoft.com/office/2011/relationships/chartColorStyle" Target="colors8.xml"/><Relationship Id="rId1" Type="http://schemas.microsoft.com/office/2011/relationships/chartStyle" Target="style8.xml"/></Relationships>
</file>

<file path=xl/charts/_rels/chart9.xml.rels><?xml version="1.0" encoding="UTF-8" standalone="yes"?>
<Relationships xmlns="http://schemas.openxmlformats.org/package/2006/relationships"><Relationship Id="rId2" Type="http://schemas.microsoft.com/office/2011/relationships/chartColorStyle" Target="colors9.xml"/><Relationship Id="rId1" Type="http://schemas.microsoft.com/office/2011/relationships/chartStyle" Target="style9.xml"/></Relationships>
</file>

<file path=xl/charts/_rels/chart10.xml.rels><?xml version="1.0" encoding="UTF-8" standalone="yes"?>
<Relationships xmlns="http://schemas.openxmlformats.org/package/2006/relationships"><Relationship Id="rId2" Type="http://schemas.microsoft.com/office/2011/relationships/chartColorStyle" Target="colors10.xml"/><Relationship Id="rId1" Type="http://schemas.microsoft.com/office/2011/relationships/chartStyle" Target="style10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6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sz="1600"/>
              <a:t>Net Income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6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Data!$A$5</c:f>
              <c:strCache>
                <c:ptCount val="1"/>
                <c:pt idx="0">
                  <c:v>Net income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numRef>
              <c:f>Data!$B$1:$M$1</c:f>
              <c:numCache>
                <c:formatCode>General</c:formatCode>
                <c:ptCount val="12"/>
                <c:pt idx="0">
                  <c:v>2023</c:v>
                </c:pt>
                <c:pt idx="1">
                  <c:v>2022</c:v>
                </c:pt>
                <c:pt idx="2">
                  <c:v>2021</c:v>
                </c:pt>
                <c:pt idx="3">
                  <c:v>2020</c:v>
                </c:pt>
                <c:pt idx="4">
                  <c:v>2019</c:v>
                </c:pt>
                <c:pt idx="5">
                  <c:v>2018</c:v>
                </c:pt>
                <c:pt idx="6">
                  <c:v>2017</c:v>
                </c:pt>
                <c:pt idx="7">
                  <c:v>2016</c:v>
                </c:pt>
                <c:pt idx="8">
                  <c:v>2015</c:v>
                </c:pt>
                <c:pt idx="9">
                  <c:v>2014</c:v>
                </c:pt>
                <c:pt idx="10">
                  <c:v>2013</c:v>
                </c:pt>
                <c:pt idx="11">
                  <c:v>2012</c:v>
                </c:pt>
              </c:numCache>
            </c:numRef>
          </c:cat>
          <c:val>
            <c:numRef>
              <c:f>Data!$B$5:$M$5</c:f>
              <c:numCache>
                <c:formatCode>#,##0,,\ "M"\ </c:formatCode>
                <c:ptCount val="12"/>
                <c:pt idx="0">
                  <c:v>72361000000</c:v>
                </c:pt>
                <c:pt idx="1">
                  <c:v>72738000000</c:v>
                </c:pt>
                <c:pt idx="2">
                  <c:v>61271000000</c:v>
                </c:pt>
                <c:pt idx="3">
                  <c:v>44281000000</c:v>
                </c:pt>
                <c:pt idx="4">
                  <c:v>39240000000</c:v>
                </c:pt>
                <c:pt idx="5">
                  <c:v>16571000000</c:v>
                </c:pt>
                <c:pt idx="6">
                  <c:v>25489000000</c:v>
                </c:pt>
                <c:pt idx="7">
                  <c:v>20539000000</c:v>
                </c:pt>
                <c:pt idx="8">
                  <c:v>12193000000</c:v>
                </c:pt>
                <c:pt idx="9">
                  <c:v>22074000000</c:v>
                </c:pt>
                <c:pt idx="10">
                  <c:v>21863000000</c:v>
                </c:pt>
                <c:pt idx="11">
                  <c:v>16978000000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189E-9E49-91D5-8F72466B711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1879850416"/>
        <c:axId val="1879852064"/>
      </c:barChart>
      <c:catAx>
        <c:axId val="1879850416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879852064"/>
        <c:crosses val="autoZero"/>
        <c:auto val="1"/>
        <c:lblAlgn val="ctr"/>
        <c:lblOffset val="100"/>
        <c:noMultiLvlLbl val="0"/>
      </c:catAx>
      <c:valAx>
        <c:axId val="1879852064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#,##0,,\ &quot;M&quot;\ 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879850416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6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sz="1600"/>
              <a:t>Margins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6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Data!$A$8</c:f>
              <c:strCache>
                <c:ptCount val="1"/>
                <c:pt idx="0">
                  <c:v>Gross margin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numRef>
              <c:f>Data!$B$1:$M$1</c:f>
              <c:numCache>
                <c:formatCode>General</c:formatCode>
                <c:ptCount val="12"/>
                <c:pt idx="0">
                  <c:v>2023</c:v>
                </c:pt>
                <c:pt idx="1">
                  <c:v>2022</c:v>
                </c:pt>
                <c:pt idx="2">
                  <c:v>2021</c:v>
                </c:pt>
                <c:pt idx="3">
                  <c:v>2020</c:v>
                </c:pt>
                <c:pt idx="4">
                  <c:v>2019</c:v>
                </c:pt>
                <c:pt idx="5">
                  <c:v>2018</c:v>
                </c:pt>
                <c:pt idx="6">
                  <c:v>2017</c:v>
                </c:pt>
                <c:pt idx="7">
                  <c:v>2016</c:v>
                </c:pt>
                <c:pt idx="8">
                  <c:v>2015</c:v>
                </c:pt>
                <c:pt idx="9">
                  <c:v>2014</c:v>
                </c:pt>
                <c:pt idx="10">
                  <c:v>2013</c:v>
                </c:pt>
                <c:pt idx="11">
                  <c:v>2012</c:v>
                </c:pt>
              </c:numCache>
            </c:numRef>
          </c:cat>
          <c:val>
            <c:numRef>
              <c:f>Data!$B$8:$M$8</c:f>
              <c:numCache>
                <c:formatCode>0%</c:formatCode>
                <c:ptCount val="12"/>
                <c:pt idx="0">
                  <c:v>0.68920085883491022</c:v>
                </c:pt>
                <c:pt idx="1">
                  <c:v>0.68401674484289099</c:v>
                </c:pt>
                <c:pt idx="2">
                  <c:v>0.68925800771024703</c:v>
                </c:pt>
                <c:pt idx="3">
                  <c:v>0.67781001992797962</c:v>
                </c:pt>
                <c:pt idx="4">
                  <c:v>0.65901957200638894</c:v>
                </c:pt>
                <c:pt idx="5">
                  <c:v>0.65247372236317502</c:v>
                </c:pt>
                <c:pt idx="6">
                  <c:v>0.64522475691460168</c:v>
                </c:pt>
                <c:pt idx="7">
                  <c:v>0.64038879259275516</c:v>
                </c:pt>
                <c:pt idx="8">
                  <c:v>0.64695447745244705</c:v>
                </c:pt>
                <c:pt idx="9">
                  <c:v>0.68816003132449644</c:v>
                </c:pt>
                <c:pt idx="10">
                  <c:v>0.73814692545825888</c:v>
                </c:pt>
                <c:pt idx="11">
                  <c:v>0.76221803236439101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E3DD-4249-A0C0-73C287905C20}"/>
            </c:ext>
          </c:extLst>
        </c:ser>
        <c:ser>
          <c:idx val="1"/>
          <c:order val="1"/>
          <c:tx>
            <c:strRef>
              <c:f>Data!$A$9</c:f>
              <c:strCache>
                <c:ptCount val="1"/>
                <c:pt idx="0">
                  <c:v>Operating margin</c:v>
                </c:pt>
              </c:strCache>
            </c:strRef>
          </c:tx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numRef>
              <c:f>Data!$B$1:$M$1</c:f>
              <c:numCache>
                <c:formatCode>General</c:formatCode>
                <c:ptCount val="12"/>
                <c:pt idx="0">
                  <c:v>2023</c:v>
                </c:pt>
                <c:pt idx="1">
                  <c:v>2022</c:v>
                </c:pt>
                <c:pt idx="2">
                  <c:v>2021</c:v>
                </c:pt>
                <c:pt idx="3">
                  <c:v>2020</c:v>
                </c:pt>
                <c:pt idx="4">
                  <c:v>2019</c:v>
                </c:pt>
                <c:pt idx="5">
                  <c:v>2018</c:v>
                </c:pt>
                <c:pt idx="6">
                  <c:v>2017</c:v>
                </c:pt>
                <c:pt idx="7">
                  <c:v>2016</c:v>
                </c:pt>
                <c:pt idx="8">
                  <c:v>2015</c:v>
                </c:pt>
                <c:pt idx="9">
                  <c:v>2014</c:v>
                </c:pt>
                <c:pt idx="10">
                  <c:v>2013</c:v>
                </c:pt>
                <c:pt idx="11">
                  <c:v>2012</c:v>
                </c:pt>
              </c:numCache>
            </c:numRef>
          </c:cat>
          <c:val>
            <c:numRef>
              <c:f>Data!$B$9:$M$9</c:f>
              <c:numCache>
                <c:formatCode>0%</c:formatCode>
                <c:ptCount val="12"/>
                <c:pt idx="0">
                  <c:v>0.41772880636104098</c:v>
                </c:pt>
                <c:pt idx="1">
                  <c:v>0.4205527815604983</c:v>
                </c:pt>
                <c:pt idx="2">
                  <c:v>0.41594878872971303</c:v>
                </c:pt>
                <c:pt idx="3">
                  <c:v>0.37030381428521486</c:v>
                </c:pt>
                <c:pt idx="4">
                  <c:v>0.3413698020549415</c:v>
                </c:pt>
                <c:pt idx="5">
                  <c:v>0.31766944545125048</c:v>
                </c:pt>
                <c:pt idx="6">
                  <c:v>0.30055606755651282</c:v>
                </c:pt>
                <c:pt idx="7">
                  <c:v>0.28608728086534874</c:v>
                </c:pt>
                <c:pt idx="8">
                  <c:v>0.19406924556529173</c:v>
                </c:pt>
                <c:pt idx="9">
                  <c:v>0.31968260914629232</c:v>
                </c:pt>
                <c:pt idx="10">
                  <c:v>0.34379375457616668</c:v>
                </c:pt>
                <c:pt idx="11">
                  <c:v>0.29519959849707689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E3DD-4249-A0C0-73C287905C20}"/>
            </c:ext>
          </c:extLst>
        </c:ser>
        <c:ser>
          <c:idx val="2"/>
          <c:order val="2"/>
          <c:tx>
            <c:strRef>
              <c:f>Data!$A$10</c:f>
              <c:strCache>
                <c:ptCount val="1"/>
                <c:pt idx="0">
                  <c:v>Profit margin</c:v>
                </c:pt>
              </c:strCache>
            </c:strRef>
          </c:tx>
          <c:spPr>
            <a:ln w="28575" cap="rnd">
              <a:solidFill>
                <a:schemeClr val="accent3"/>
              </a:solidFill>
              <a:round/>
            </a:ln>
            <a:effectLst/>
          </c:spPr>
          <c:marker>
            <c:symbol val="none"/>
          </c:marker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numRef>
              <c:f>Data!$B$1:$M$1</c:f>
              <c:numCache>
                <c:formatCode>General</c:formatCode>
                <c:ptCount val="12"/>
                <c:pt idx="0">
                  <c:v>2023</c:v>
                </c:pt>
                <c:pt idx="1">
                  <c:v>2022</c:v>
                </c:pt>
                <c:pt idx="2">
                  <c:v>2021</c:v>
                </c:pt>
                <c:pt idx="3">
                  <c:v>2020</c:v>
                </c:pt>
                <c:pt idx="4">
                  <c:v>2019</c:v>
                </c:pt>
                <c:pt idx="5">
                  <c:v>2018</c:v>
                </c:pt>
                <c:pt idx="6">
                  <c:v>2017</c:v>
                </c:pt>
                <c:pt idx="7">
                  <c:v>2016</c:v>
                </c:pt>
                <c:pt idx="8">
                  <c:v>2015</c:v>
                </c:pt>
                <c:pt idx="9">
                  <c:v>2014</c:v>
                </c:pt>
                <c:pt idx="10">
                  <c:v>2013</c:v>
                </c:pt>
                <c:pt idx="11">
                  <c:v>2012</c:v>
                </c:pt>
              </c:numCache>
            </c:numRef>
          </c:cat>
          <c:val>
            <c:numRef>
              <c:f>Data!$B$10:$M$10</c:f>
              <c:numCache>
                <c:formatCode>0%</c:formatCode>
                <c:ptCount val="12"/>
                <c:pt idx="0">
                  <c:v>0.34146237878394642</c:v>
                </c:pt>
                <c:pt idx="1">
                  <c:v>0.36686336813436221</c:v>
                </c:pt>
                <c:pt idx="2">
                  <c:v>0.36451739564989766</c:v>
                </c:pt>
                <c:pt idx="3">
                  <c:v>0.30962486452470023</c:v>
                </c:pt>
                <c:pt idx="4">
                  <c:v>0.31181710544090652</c:v>
                </c:pt>
                <c:pt idx="5">
                  <c:v>0.15015404131931859</c:v>
                </c:pt>
                <c:pt idx="6">
                  <c:v>0.26394052044609667</c:v>
                </c:pt>
                <c:pt idx="7">
                  <c:v>0.22532198257893235</c:v>
                </c:pt>
                <c:pt idx="8">
                  <c:v>0.13029493481513144</c:v>
                </c:pt>
                <c:pt idx="9">
                  <c:v>0.25421210829983992</c:v>
                </c:pt>
                <c:pt idx="10">
                  <c:v>0.28083854641678119</c:v>
                </c:pt>
                <c:pt idx="11">
                  <c:v>0.23029448069123612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E3DD-4249-A0C0-73C287905C20}"/>
            </c:ext>
          </c:extLst>
        </c:ser>
        <c:dLbls>
          <c:dLblPos val="r"/>
          <c:showLegendKey val="0"/>
          <c:showVal val="1"/>
          <c:showCatName val="0"/>
          <c:showSerName val="0"/>
          <c:showPercent val="0"/>
          <c:showBubbleSize val="0"/>
        </c:dLbls>
        <c:smooth val="0"/>
        <c:axId val="1893184768"/>
        <c:axId val="1892992688"/>
      </c:lineChart>
      <c:catAx>
        <c:axId val="189318476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892992688"/>
        <c:crosses val="autoZero"/>
        <c:auto val="1"/>
        <c:lblAlgn val="ctr"/>
        <c:lblOffset val="100"/>
        <c:noMultiLvlLbl val="0"/>
      </c:catAx>
      <c:valAx>
        <c:axId val="1892992688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893184768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t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6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sz="1600"/>
              <a:t>Operating</a:t>
            </a:r>
            <a:r>
              <a:rPr lang="en-US" sz="1600" baseline="0"/>
              <a:t> Expenses</a:t>
            </a:r>
            <a:endParaRPr lang="en-US" sz="1600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6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stacked"/>
        <c:varyColors val="0"/>
        <c:ser>
          <c:idx val="0"/>
          <c:order val="0"/>
          <c:tx>
            <c:strRef>
              <c:f>Data!$A$12</c:f>
              <c:strCache>
                <c:ptCount val="1"/>
                <c:pt idx="0">
                  <c:v>Research And Development Expenses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numRef>
              <c:f>Data!$B$1:$M$1</c:f>
              <c:numCache>
                <c:formatCode>General</c:formatCode>
                <c:ptCount val="12"/>
                <c:pt idx="0">
                  <c:v>2023</c:v>
                </c:pt>
                <c:pt idx="1">
                  <c:v>2022</c:v>
                </c:pt>
                <c:pt idx="2">
                  <c:v>2021</c:v>
                </c:pt>
                <c:pt idx="3">
                  <c:v>2020</c:v>
                </c:pt>
                <c:pt idx="4">
                  <c:v>2019</c:v>
                </c:pt>
                <c:pt idx="5">
                  <c:v>2018</c:v>
                </c:pt>
                <c:pt idx="6">
                  <c:v>2017</c:v>
                </c:pt>
                <c:pt idx="7">
                  <c:v>2016</c:v>
                </c:pt>
                <c:pt idx="8">
                  <c:v>2015</c:v>
                </c:pt>
                <c:pt idx="9">
                  <c:v>2014</c:v>
                </c:pt>
                <c:pt idx="10">
                  <c:v>2013</c:v>
                </c:pt>
                <c:pt idx="11">
                  <c:v>2012</c:v>
                </c:pt>
              </c:numCache>
            </c:numRef>
          </c:cat>
          <c:val>
            <c:numRef>
              <c:f>Data!$B$12:$M$12</c:f>
              <c:numCache>
                <c:formatCode>#,##0,,\ "M"\ </c:formatCode>
                <c:ptCount val="12"/>
                <c:pt idx="0">
                  <c:v>27195000000</c:v>
                </c:pt>
                <c:pt idx="1">
                  <c:v>24512000000</c:v>
                </c:pt>
                <c:pt idx="2">
                  <c:v>20716000000</c:v>
                </c:pt>
                <c:pt idx="3">
                  <c:v>19269000000</c:v>
                </c:pt>
                <c:pt idx="4">
                  <c:v>16876000000</c:v>
                </c:pt>
                <c:pt idx="5">
                  <c:v>14726000000</c:v>
                </c:pt>
                <c:pt idx="6">
                  <c:v>13037000000</c:v>
                </c:pt>
                <c:pt idx="7">
                  <c:v>11988000000</c:v>
                </c:pt>
                <c:pt idx="8">
                  <c:v>12046000000</c:v>
                </c:pt>
                <c:pt idx="9">
                  <c:v>11381000000</c:v>
                </c:pt>
                <c:pt idx="10">
                  <c:v>10411000000</c:v>
                </c:pt>
                <c:pt idx="11">
                  <c:v>9811000000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AAFA-8A4F-9CF7-2457D4CF4E9B}"/>
            </c:ext>
          </c:extLst>
        </c:ser>
        <c:ser>
          <c:idx val="1"/>
          <c:order val="1"/>
          <c:tx>
            <c:strRef>
              <c:f>Data!$A$13</c:f>
              <c:strCache>
                <c:ptCount val="1"/>
                <c:pt idx="0">
                  <c:v>Selling General And Administrative Expenses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cat>
            <c:numRef>
              <c:f>Data!$B$1:$M$1</c:f>
              <c:numCache>
                <c:formatCode>General</c:formatCode>
                <c:ptCount val="12"/>
                <c:pt idx="0">
                  <c:v>2023</c:v>
                </c:pt>
                <c:pt idx="1">
                  <c:v>2022</c:v>
                </c:pt>
                <c:pt idx="2">
                  <c:v>2021</c:v>
                </c:pt>
                <c:pt idx="3">
                  <c:v>2020</c:v>
                </c:pt>
                <c:pt idx="4">
                  <c:v>2019</c:v>
                </c:pt>
                <c:pt idx="5">
                  <c:v>2018</c:v>
                </c:pt>
                <c:pt idx="6">
                  <c:v>2017</c:v>
                </c:pt>
                <c:pt idx="7">
                  <c:v>2016</c:v>
                </c:pt>
                <c:pt idx="8">
                  <c:v>2015</c:v>
                </c:pt>
                <c:pt idx="9">
                  <c:v>2014</c:v>
                </c:pt>
                <c:pt idx="10">
                  <c:v>2013</c:v>
                </c:pt>
                <c:pt idx="11">
                  <c:v>2012</c:v>
                </c:pt>
              </c:numCache>
            </c:numRef>
          </c:cat>
          <c:val>
            <c:numRef>
              <c:f>Data!$B$13:$M$13</c:f>
              <c:numCache>
                <c:formatCode>#,##0,,\ "M"\ </c:formatCode>
                <c:ptCount val="12"/>
                <c:pt idx="0">
                  <c:v>30334000000</c:v>
                </c:pt>
                <c:pt idx="1">
                  <c:v>27725000000</c:v>
                </c:pt>
                <c:pt idx="2">
                  <c:v>25224000000</c:v>
                </c:pt>
                <c:pt idx="3">
                  <c:v>24709000000</c:v>
                </c:pt>
                <c:pt idx="4">
                  <c:v>23098000000</c:v>
                </c:pt>
                <c:pt idx="5">
                  <c:v>22223000000</c:v>
                </c:pt>
                <c:pt idx="6">
                  <c:v>19942000000</c:v>
                </c:pt>
                <c:pt idx="7">
                  <c:v>19198000000</c:v>
                </c:pt>
                <c:pt idx="8">
                  <c:v>20324000000</c:v>
                </c:pt>
                <c:pt idx="9">
                  <c:v>20488000000</c:v>
                </c:pt>
                <c:pt idx="10">
                  <c:v>20289000000</c:v>
                </c:pt>
                <c:pt idx="11">
                  <c:v>18426000000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AAFA-8A4F-9CF7-2457D4CF4E9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overlap val="100"/>
        <c:axId val="1892702464"/>
        <c:axId val="1877812496"/>
      </c:barChart>
      <c:catAx>
        <c:axId val="189270246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877812496"/>
        <c:crosses val="autoZero"/>
        <c:auto val="1"/>
        <c:lblAlgn val="ctr"/>
        <c:lblOffset val="100"/>
        <c:noMultiLvlLbl val="0"/>
      </c:catAx>
      <c:valAx>
        <c:axId val="187781249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#,##0,,\ &quot;M&quot;\ 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892702464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t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6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sz="1600"/>
              <a:t>Growth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6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Data!$A$16</c:f>
              <c:strCache>
                <c:ptCount val="1"/>
                <c:pt idx="0">
                  <c:v>Revenue growth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numRef>
              <c:f>Data!$B$1:$L$1</c:f>
              <c:numCache>
                <c:formatCode>General</c:formatCode>
                <c:ptCount val="11"/>
                <c:pt idx="0">
                  <c:v>2023</c:v>
                </c:pt>
                <c:pt idx="1">
                  <c:v>2022</c:v>
                </c:pt>
                <c:pt idx="2">
                  <c:v>2021</c:v>
                </c:pt>
                <c:pt idx="3">
                  <c:v>2020</c:v>
                </c:pt>
                <c:pt idx="4">
                  <c:v>2019</c:v>
                </c:pt>
                <c:pt idx="5">
                  <c:v>2018</c:v>
                </c:pt>
                <c:pt idx="6">
                  <c:v>2017</c:v>
                </c:pt>
                <c:pt idx="7">
                  <c:v>2016</c:v>
                </c:pt>
                <c:pt idx="8">
                  <c:v>2015</c:v>
                </c:pt>
                <c:pt idx="9">
                  <c:v>2014</c:v>
                </c:pt>
                <c:pt idx="10">
                  <c:v>2013</c:v>
                </c:pt>
              </c:numCache>
            </c:numRef>
          </c:cat>
          <c:val>
            <c:numRef>
              <c:f>Data!$B$16:$L$16</c:f>
              <c:numCache>
                <c:formatCode>0%</c:formatCode>
                <c:ptCount val="11"/>
                <c:pt idx="0">
                  <c:v>6.8820295556564284E-2</c:v>
                </c:pt>
                <c:pt idx="1">
                  <c:v>0.17956070629670173</c:v>
                </c:pt>
                <c:pt idx="2">
                  <c:v>0.175317274411775</c:v>
                </c:pt>
                <c:pt idx="3">
                  <c:v>0.13645574247276368</c:v>
                </c:pt>
                <c:pt idx="4">
                  <c:v>0.14029539688292861</c:v>
                </c:pt>
                <c:pt idx="5">
                  <c:v>0.14278613662486667</c:v>
                </c:pt>
                <c:pt idx="6">
                  <c:v>5.9426903920837264E-2</c:v>
                </c:pt>
                <c:pt idx="7">
                  <c:v>-2.592434280829237E-2</c:v>
                </c:pt>
                <c:pt idx="8">
                  <c:v>7.7700874091647179E-2</c:v>
                </c:pt>
                <c:pt idx="9">
                  <c:v>0.11540289534868785</c:v>
                </c:pt>
                <c:pt idx="10">
                  <c:v>5.5966252051598553E-2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6DCA-FA40-ABFD-6E5AE54A014C}"/>
            </c:ext>
          </c:extLst>
        </c:ser>
        <c:ser>
          <c:idx val="1"/>
          <c:order val="1"/>
          <c:tx>
            <c:strRef>
              <c:f>Data!$A$17</c:f>
              <c:strCache>
                <c:ptCount val="1"/>
                <c:pt idx="0">
                  <c:v>Operating expense growth</c:v>
                </c:pt>
              </c:strCache>
            </c:strRef>
          </c:tx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numRef>
              <c:f>Data!$B$1:$L$1</c:f>
              <c:numCache>
                <c:formatCode>General</c:formatCode>
                <c:ptCount val="11"/>
                <c:pt idx="0">
                  <c:v>2023</c:v>
                </c:pt>
                <c:pt idx="1">
                  <c:v>2022</c:v>
                </c:pt>
                <c:pt idx="2">
                  <c:v>2021</c:v>
                </c:pt>
                <c:pt idx="3">
                  <c:v>2020</c:v>
                </c:pt>
                <c:pt idx="4">
                  <c:v>2019</c:v>
                </c:pt>
                <c:pt idx="5">
                  <c:v>2018</c:v>
                </c:pt>
                <c:pt idx="6">
                  <c:v>2017</c:v>
                </c:pt>
                <c:pt idx="7">
                  <c:v>2016</c:v>
                </c:pt>
                <c:pt idx="8">
                  <c:v>2015</c:v>
                </c:pt>
                <c:pt idx="9">
                  <c:v>2014</c:v>
                </c:pt>
                <c:pt idx="10">
                  <c:v>2013</c:v>
                </c:pt>
              </c:numCache>
            </c:numRef>
          </c:cat>
          <c:val>
            <c:numRef>
              <c:f>Data!$B$17:$L$17</c:f>
              <c:numCache>
                <c:formatCode>0%</c:formatCode>
                <c:ptCount val="11"/>
                <c:pt idx="0">
                  <c:v>0.10130750234508107</c:v>
                </c:pt>
                <c:pt idx="1">
                  <c:v>0.137070091423596</c:v>
                </c:pt>
                <c:pt idx="2">
                  <c:v>4.4613215698758472E-2</c:v>
                </c:pt>
                <c:pt idx="3">
                  <c:v>0.10016510731975785</c:v>
                </c:pt>
                <c:pt idx="4">
                  <c:v>8.1869604048824055E-2</c:v>
                </c:pt>
                <c:pt idx="5">
                  <c:v>0.12037963552563753</c:v>
                </c:pt>
                <c:pt idx="6">
                  <c:v>5.7493747194253833E-2</c:v>
                </c:pt>
                <c:pt idx="7">
                  <c:v>-3.6577077540932965E-2</c:v>
                </c:pt>
                <c:pt idx="8">
                  <c:v>1.5720606231761271E-2</c:v>
                </c:pt>
                <c:pt idx="9">
                  <c:v>3.8078175895765475E-2</c:v>
                </c:pt>
                <c:pt idx="10">
                  <c:v>8.7225980097035805E-2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6DCA-FA40-ABFD-6E5AE54A014C}"/>
            </c:ext>
          </c:extLst>
        </c:ser>
        <c:dLbls>
          <c:dLblPos val="r"/>
          <c:showLegendKey val="0"/>
          <c:showVal val="1"/>
          <c:showCatName val="0"/>
          <c:showSerName val="0"/>
          <c:showPercent val="0"/>
          <c:showBubbleSize val="0"/>
        </c:dLbls>
        <c:smooth val="0"/>
        <c:axId val="1893472144"/>
        <c:axId val="1893292624"/>
      </c:lineChart>
      <c:catAx>
        <c:axId val="189347214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893292624"/>
        <c:crosses val="autoZero"/>
        <c:auto val="1"/>
        <c:lblAlgn val="ctr"/>
        <c:lblOffset val="100"/>
        <c:noMultiLvlLbl val="0"/>
      </c:catAx>
      <c:valAx>
        <c:axId val="1893292624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893472144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t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6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sz="1600"/>
              <a:t>Cash</a:t>
            </a:r>
            <a:r>
              <a:rPr lang="en-US" sz="1600" baseline="0"/>
              <a:t> Flow</a:t>
            </a:r>
            <a:endParaRPr lang="en-US" sz="1600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6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Data!$A$19</c:f>
              <c:strCache>
                <c:ptCount val="1"/>
                <c:pt idx="0">
                  <c:v>Operating cash flow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numRef>
              <c:f>Data!$B$1:$M$1</c:f>
              <c:numCache>
                <c:formatCode>General</c:formatCode>
                <c:ptCount val="12"/>
                <c:pt idx="0">
                  <c:v>2023</c:v>
                </c:pt>
                <c:pt idx="1">
                  <c:v>2022</c:v>
                </c:pt>
                <c:pt idx="2">
                  <c:v>2021</c:v>
                </c:pt>
                <c:pt idx="3">
                  <c:v>2020</c:v>
                </c:pt>
                <c:pt idx="4">
                  <c:v>2019</c:v>
                </c:pt>
                <c:pt idx="5">
                  <c:v>2018</c:v>
                </c:pt>
                <c:pt idx="6">
                  <c:v>2017</c:v>
                </c:pt>
                <c:pt idx="7">
                  <c:v>2016</c:v>
                </c:pt>
                <c:pt idx="8">
                  <c:v>2015</c:v>
                </c:pt>
                <c:pt idx="9">
                  <c:v>2014</c:v>
                </c:pt>
                <c:pt idx="10">
                  <c:v>2013</c:v>
                </c:pt>
                <c:pt idx="11">
                  <c:v>2012</c:v>
                </c:pt>
              </c:numCache>
            </c:numRef>
          </c:cat>
          <c:val>
            <c:numRef>
              <c:f>Data!$B$19:$M$19</c:f>
              <c:numCache>
                <c:formatCode>#,##0,,\ "M"\ </c:formatCode>
                <c:ptCount val="12"/>
                <c:pt idx="0">
                  <c:v>87582000000</c:v>
                </c:pt>
                <c:pt idx="1">
                  <c:v>89035000000</c:v>
                </c:pt>
                <c:pt idx="2">
                  <c:v>76740000000</c:v>
                </c:pt>
                <c:pt idx="3">
                  <c:v>60675000000</c:v>
                </c:pt>
                <c:pt idx="4">
                  <c:v>52185000000</c:v>
                </c:pt>
                <c:pt idx="5">
                  <c:v>43884000000</c:v>
                </c:pt>
                <c:pt idx="6">
                  <c:v>39507000000</c:v>
                </c:pt>
                <c:pt idx="7">
                  <c:v>33325000000</c:v>
                </c:pt>
                <c:pt idx="8">
                  <c:v>29080000000</c:v>
                </c:pt>
                <c:pt idx="9">
                  <c:v>32231000000</c:v>
                </c:pt>
                <c:pt idx="10">
                  <c:v>28833000000</c:v>
                </c:pt>
                <c:pt idx="11">
                  <c:v>31626000000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1162-7343-B8D4-651CFFC80DD3}"/>
            </c:ext>
          </c:extLst>
        </c:ser>
        <c:ser>
          <c:idx val="1"/>
          <c:order val="1"/>
          <c:tx>
            <c:strRef>
              <c:f>Data!$A$20</c:f>
              <c:strCache>
                <c:ptCount val="1"/>
                <c:pt idx="0">
                  <c:v>Capital expenditure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cat>
            <c:numRef>
              <c:f>Data!$B$1:$M$1</c:f>
              <c:numCache>
                <c:formatCode>General</c:formatCode>
                <c:ptCount val="12"/>
                <c:pt idx="0">
                  <c:v>2023</c:v>
                </c:pt>
                <c:pt idx="1">
                  <c:v>2022</c:v>
                </c:pt>
                <c:pt idx="2">
                  <c:v>2021</c:v>
                </c:pt>
                <c:pt idx="3">
                  <c:v>2020</c:v>
                </c:pt>
                <c:pt idx="4">
                  <c:v>2019</c:v>
                </c:pt>
                <c:pt idx="5">
                  <c:v>2018</c:v>
                </c:pt>
                <c:pt idx="6">
                  <c:v>2017</c:v>
                </c:pt>
                <c:pt idx="7">
                  <c:v>2016</c:v>
                </c:pt>
                <c:pt idx="8">
                  <c:v>2015</c:v>
                </c:pt>
                <c:pt idx="9">
                  <c:v>2014</c:v>
                </c:pt>
                <c:pt idx="10">
                  <c:v>2013</c:v>
                </c:pt>
                <c:pt idx="11">
                  <c:v>2012</c:v>
                </c:pt>
              </c:numCache>
            </c:numRef>
          </c:cat>
          <c:val>
            <c:numRef>
              <c:f>Data!$B$20:$M$20</c:f>
              <c:numCache>
                <c:formatCode>#,##0,,\ "M"\ </c:formatCode>
                <c:ptCount val="12"/>
                <c:pt idx="0">
                  <c:v>-28107000000</c:v>
                </c:pt>
                <c:pt idx="1">
                  <c:v>-23886000000</c:v>
                </c:pt>
                <c:pt idx="2">
                  <c:v>-20622000000</c:v>
                </c:pt>
                <c:pt idx="3">
                  <c:v>-15441000000</c:v>
                </c:pt>
                <c:pt idx="4">
                  <c:v>-13925000000</c:v>
                </c:pt>
                <c:pt idx="5">
                  <c:v>-11632000000</c:v>
                </c:pt>
                <c:pt idx="6">
                  <c:v>-8129000000</c:v>
                </c:pt>
                <c:pt idx="7">
                  <c:v>-8343000000</c:v>
                </c:pt>
                <c:pt idx="8">
                  <c:v>-5944000000</c:v>
                </c:pt>
                <c:pt idx="9">
                  <c:v>-5485000000</c:v>
                </c:pt>
                <c:pt idx="10">
                  <c:v>-4257000000</c:v>
                </c:pt>
                <c:pt idx="11">
                  <c:v>-2305000000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1162-7343-B8D4-651CFFC80DD3}"/>
            </c:ext>
          </c:extLst>
        </c:ser>
        <c:ser>
          <c:idx val="2"/>
          <c:order val="2"/>
          <c:tx>
            <c:strRef>
              <c:f>Data!$A$21</c:f>
              <c:strCache>
                <c:ptCount val="1"/>
                <c:pt idx="0">
                  <c:v>Free cash flow</c:v>
                </c:pt>
              </c:strCache>
            </c:strRef>
          </c:tx>
          <c:spPr>
            <a:solidFill>
              <a:schemeClr val="accent3"/>
            </a:solidFill>
            <a:ln>
              <a:noFill/>
            </a:ln>
            <a:effectLst/>
          </c:spPr>
          <c:invertIfNegative val="0"/>
          <c:cat>
            <c:numRef>
              <c:f>Data!$B$1:$M$1</c:f>
              <c:numCache>
                <c:formatCode>General</c:formatCode>
                <c:ptCount val="12"/>
                <c:pt idx="0">
                  <c:v>2023</c:v>
                </c:pt>
                <c:pt idx="1">
                  <c:v>2022</c:v>
                </c:pt>
                <c:pt idx="2">
                  <c:v>2021</c:v>
                </c:pt>
                <c:pt idx="3">
                  <c:v>2020</c:v>
                </c:pt>
                <c:pt idx="4">
                  <c:v>2019</c:v>
                </c:pt>
                <c:pt idx="5">
                  <c:v>2018</c:v>
                </c:pt>
                <c:pt idx="6">
                  <c:v>2017</c:v>
                </c:pt>
                <c:pt idx="7">
                  <c:v>2016</c:v>
                </c:pt>
                <c:pt idx="8">
                  <c:v>2015</c:v>
                </c:pt>
                <c:pt idx="9">
                  <c:v>2014</c:v>
                </c:pt>
                <c:pt idx="10">
                  <c:v>2013</c:v>
                </c:pt>
                <c:pt idx="11">
                  <c:v>2012</c:v>
                </c:pt>
              </c:numCache>
            </c:numRef>
          </c:cat>
          <c:val>
            <c:numRef>
              <c:f>Data!$B$21:$M$21</c:f>
              <c:numCache>
                <c:formatCode>#,##0,,\ "M"\ </c:formatCode>
                <c:ptCount val="12"/>
                <c:pt idx="0">
                  <c:v>59475000000</c:v>
                </c:pt>
                <c:pt idx="1">
                  <c:v>65149000000</c:v>
                </c:pt>
                <c:pt idx="2">
                  <c:v>56118000000</c:v>
                </c:pt>
                <c:pt idx="3">
                  <c:v>45234000000</c:v>
                </c:pt>
                <c:pt idx="4">
                  <c:v>38260000000</c:v>
                </c:pt>
                <c:pt idx="5">
                  <c:v>32252000000</c:v>
                </c:pt>
                <c:pt idx="6">
                  <c:v>31378000000</c:v>
                </c:pt>
                <c:pt idx="7">
                  <c:v>24982000000</c:v>
                </c:pt>
                <c:pt idx="8">
                  <c:v>23136000000</c:v>
                </c:pt>
                <c:pt idx="9">
                  <c:v>26746000000</c:v>
                </c:pt>
                <c:pt idx="10">
                  <c:v>24576000000</c:v>
                </c:pt>
                <c:pt idx="11">
                  <c:v>29321000000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1162-7343-B8D4-651CFFC80DD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1879850416"/>
        <c:axId val="1879852064"/>
      </c:barChart>
      <c:catAx>
        <c:axId val="1879850416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879852064"/>
        <c:crosses val="autoZero"/>
        <c:auto val="1"/>
        <c:lblAlgn val="ctr"/>
        <c:lblOffset val="100"/>
        <c:noMultiLvlLbl val="0"/>
      </c:catAx>
      <c:valAx>
        <c:axId val="1879852064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#,##0,,\ &quot;M&quot;\ 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879850416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t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6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sz="1600"/>
              <a:t>Cash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6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Data!$A$22</c:f>
              <c:strCache>
                <c:ptCount val="1"/>
                <c:pt idx="0">
                  <c:v>Cash And Cash Equivalents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numRef>
              <c:f>Data!$B$1:$M$1</c:f>
              <c:numCache>
                <c:formatCode>General</c:formatCode>
                <c:ptCount val="12"/>
                <c:pt idx="0">
                  <c:v>2023</c:v>
                </c:pt>
                <c:pt idx="1">
                  <c:v>2022</c:v>
                </c:pt>
                <c:pt idx="2">
                  <c:v>2021</c:v>
                </c:pt>
                <c:pt idx="3">
                  <c:v>2020</c:v>
                </c:pt>
                <c:pt idx="4">
                  <c:v>2019</c:v>
                </c:pt>
                <c:pt idx="5">
                  <c:v>2018</c:v>
                </c:pt>
                <c:pt idx="6">
                  <c:v>2017</c:v>
                </c:pt>
                <c:pt idx="7">
                  <c:v>2016</c:v>
                </c:pt>
                <c:pt idx="8">
                  <c:v>2015</c:v>
                </c:pt>
                <c:pt idx="9">
                  <c:v>2014</c:v>
                </c:pt>
                <c:pt idx="10">
                  <c:v>2013</c:v>
                </c:pt>
                <c:pt idx="11">
                  <c:v>2012</c:v>
                </c:pt>
              </c:numCache>
            </c:numRef>
          </c:cat>
          <c:val>
            <c:numRef>
              <c:f>Data!$B$22:$M$22</c:f>
              <c:numCache>
                <c:formatCode>#,##0,,\ "M"\ </c:formatCode>
                <c:ptCount val="12"/>
                <c:pt idx="0">
                  <c:v>34704000000</c:v>
                </c:pt>
                <c:pt idx="1">
                  <c:v>13931000000</c:v>
                </c:pt>
                <c:pt idx="2">
                  <c:v>14224000000</c:v>
                </c:pt>
                <c:pt idx="3">
                  <c:v>13576000000</c:v>
                </c:pt>
                <c:pt idx="4">
                  <c:v>11356000000</c:v>
                </c:pt>
                <c:pt idx="5">
                  <c:v>11946000000</c:v>
                </c:pt>
                <c:pt idx="6">
                  <c:v>7663000000</c:v>
                </c:pt>
                <c:pt idx="7">
                  <c:v>6510000000</c:v>
                </c:pt>
                <c:pt idx="8">
                  <c:v>5595000000</c:v>
                </c:pt>
                <c:pt idx="9">
                  <c:v>8669000000</c:v>
                </c:pt>
                <c:pt idx="10">
                  <c:v>3804000000</c:v>
                </c:pt>
                <c:pt idx="11">
                  <c:v>6938000000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0F7B-D04E-B17B-5FCBACC1809D}"/>
            </c:ext>
          </c:extLst>
        </c:ser>
        <c:ser>
          <c:idx val="1"/>
          <c:order val="1"/>
          <c:tx>
            <c:strRef>
              <c:f>Data!$A$23</c:f>
              <c:strCache>
                <c:ptCount val="1"/>
                <c:pt idx="0">
                  <c:v>Net debt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cat>
            <c:numRef>
              <c:f>Data!$B$1:$M$1</c:f>
              <c:numCache>
                <c:formatCode>General</c:formatCode>
                <c:ptCount val="12"/>
                <c:pt idx="0">
                  <c:v>2023</c:v>
                </c:pt>
                <c:pt idx="1">
                  <c:v>2022</c:v>
                </c:pt>
                <c:pt idx="2">
                  <c:v>2021</c:v>
                </c:pt>
                <c:pt idx="3">
                  <c:v>2020</c:v>
                </c:pt>
                <c:pt idx="4">
                  <c:v>2019</c:v>
                </c:pt>
                <c:pt idx="5">
                  <c:v>2018</c:v>
                </c:pt>
                <c:pt idx="6">
                  <c:v>2017</c:v>
                </c:pt>
                <c:pt idx="7">
                  <c:v>2016</c:v>
                </c:pt>
                <c:pt idx="8">
                  <c:v>2015</c:v>
                </c:pt>
                <c:pt idx="9">
                  <c:v>2014</c:v>
                </c:pt>
                <c:pt idx="10">
                  <c:v>2013</c:v>
                </c:pt>
                <c:pt idx="11">
                  <c:v>2012</c:v>
                </c:pt>
              </c:numCache>
            </c:numRef>
          </c:cat>
          <c:val>
            <c:numRef>
              <c:f>Data!$B$23:$M$23</c:f>
              <c:numCache>
                <c:formatCode>#,##0,,\ "M"\ </c:formatCode>
                <c:ptCount val="12"/>
                <c:pt idx="0">
                  <c:v>25261000000</c:v>
                </c:pt>
                <c:pt idx="1">
                  <c:v>47339000000</c:v>
                </c:pt>
                <c:pt idx="2">
                  <c:v>53551000000</c:v>
                </c:pt>
                <c:pt idx="3">
                  <c:v>57422000000</c:v>
                </c:pt>
                <c:pt idx="4">
                  <c:v>67010000000</c:v>
                </c:pt>
                <c:pt idx="5">
                  <c:v>69862000000</c:v>
                </c:pt>
                <c:pt idx="6">
                  <c:v>78531000000</c:v>
                </c:pt>
                <c:pt idx="7">
                  <c:v>47177000000</c:v>
                </c:pt>
                <c:pt idx="8">
                  <c:v>29697000000</c:v>
                </c:pt>
                <c:pt idx="9">
                  <c:v>13976000000</c:v>
                </c:pt>
                <c:pt idx="10">
                  <c:v>11796000000</c:v>
                </c:pt>
                <c:pt idx="11">
                  <c:v>5006000000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0F7B-D04E-B17B-5FCBACC1809D}"/>
            </c:ext>
          </c:extLst>
        </c:ser>
        <c:ser>
          <c:idx val="2"/>
          <c:order val="2"/>
          <c:tx>
            <c:strRef>
              <c:f>Data!$A$24</c:f>
              <c:strCache>
                <c:ptCount val="1"/>
                <c:pt idx="0">
                  <c:v>Free cash flow</c:v>
                </c:pt>
              </c:strCache>
            </c:strRef>
          </c:tx>
          <c:spPr>
            <a:solidFill>
              <a:schemeClr val="accent3"/>
            </a:solidFill>
            <a:ln>
              <a:noFill/>
            </a:ln>
            <a:effectLst/>
          </c:spPr>
          <c:invertIfNegative val="0"/>
          <c:cat>
            <c:numRef>
              <c:f>Data!$B$1:$M$1</c:f>
              <c:numCache>
                <c:formatCode>General</c:formatCode>
                <c:ptCount val="12"/>
                <c:pt idx="0">
                  <c:v>2023</c:v>
                </c:pt>
                <c:pt idx="1">
                  <c:v>2022</c:v>
                </c:pt>
                <c:pt idx="2">
                  <c:v>2021</c:v>
                </c:pt>
                <c:pt idx="3">
                  <c:v>2020</c:v>
                </c:pt>
                <c:pt idx="4">
                  <c:v>2019</c:v>
                </c:pt>
                <c:pt idx="5">
                  <c:v>2018</c:v>
                </c:pt>
                <c:pt idx="6">
                  <c:v>2017</c:v>
                </c:pt>
                <c:pt idx="7">
                  <c:v>2016</c:v>
                </c:pt>
                <c:pt idx="8">
                  <c:v>2015</c:v>
                </c:pt>
                <c:pt idx="9">
                  <c:v>2014</c:v>
                </c:pt>
                <c:pt idx="10">
                  <c:v>2013</c:v>
                </c:pt>
                <c:pt idx="11">
                  <c:v>2012</c:v>
                </c:pt>
              </c:numCache>
            </c:numRef>
          </c:cat>
          <c:val>
            <c:numRef>
              <c:f>Data!$B$24:$M$24</c:f>
              <c:numCache>
                <c:formatCode>#,##0,,\ "M"\ </c:formatCode>
                <c:ptCount val="12"/>
                <c:pt idx="0">
                  <c:v>59475000000</c:v>
                </c:pt>
                <c:pt idx="1">
                  <c:v>65149000000</c:v>
                </c:pt>
                <c:pt idx="2">
                  <c:v>56118000000</c:v>
                </c:pt>
                <c:pt idx="3">
                  <c:v>45234000000</c:v>
                </c:pt>
                <c:pt idx="4">
                  <c:v>38260000000</c:v>
                </c:pt>
                <c:pt idx="5">
                  <c:v>32252000000</c:v>
                </c:pt>
                <c:pt idx="6">
                  <c:v>31378000000</c:v>
                </c:pt>
                <c:pt idx="7">
                  <c:v>24982000000</c:v>
                </c:pt>
                <c:pt idx="8">
                  <c:v>23136000000</c:v>
                </c:pt>
                <c:pt idx="9">
                  <c:v>26746000000</c:v>
                </c:pt>
                <c:pt idx="10">
                  <c:v>24576000000</c:v>
                </c:pt>
                <c:pt idx="11">
                  <c:v>29321000000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0F7B-D04E-B17B-5FCBACC1809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1879850416"/>
        <c:axId val="1879852064"/>
      </c:barChart>
      <c:catAx>
        <c:axId val="1879850416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879852064"/>
        <c:crosses val="autoZero"/>
        <c:auto val="1"/>
        <c:lblAlgn val="ctr"/>
        <c:lblOffset val="100"/>
        <c:noMultiLvlLbl val="0"/>
      </c:catAx>
      <c:valAx>
        <c:axId val="1879852064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#,##0,,\ &quot;M&quot;\ 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879850416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t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6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Data!$A$25</c:f>
              <c:strCache>
                <c:ptCount val="1"/>
                <c:pt idx="0">
                  <c:v>Weighted Average Shs Out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cat>
            <c:numRef>
              <c:f>Data!$B$1:$M$1</c:f>
              <c:numCache>
                <c:formatCode>General</c:formatCode>
                <c:ptCount val="12"/>
                <c:pt idx="0">
                  <c:v>2023</c:v>
                </c:pt>
                <c:pt idx="1">
                  <c:v>2022</c:v>
                </c:pt>
                <c:pt idx="2">
                  <c:v>2021</c:v>
                </c:pt>
                <c:pt idx="3">
                  <c:v>2020</c:v>
                </c:pt>
                <c:pt idx="4">
                  <c:v>2019</c:v>
                </c:pt>
                <c:pt idx="5">
                  <c:v>2018</c:v>
                </c:pt>
                <c:pt idx="6">
                  <c:v>2017</c:v>
                </c:pt>
                <c:pt idx="7">
                  <c:v>2016</c:v>
                </c:pt>
                <c:pt idx="8">
                  <c:v>2015</c:v>
                </c:pt>
                <c:pt idx="9">
                  <c:v>2014</c:v>
                </c:pt>
                <c:pt idx="10">
                  <c:v>2013</c:v>
                </c:pt>
                <c:pt idx="11">
                  <c:v>2012</c:v>
                </c:pt>
              </c:numCache>
            </c:numRef>
          </c:cat>
          <c:val>
            <c:numRef>
              <c:f>Data!$B$25:$M$25</c:f>
              <c:numCache>
                <c:formatCode>#,##0,,\ "M"\ </c:formatCode>
                <c:ptCount val="12"/>
                <c:pt idx="0">
                  <c:v>7446000000</c:v>
                </c:pt>
                <c:pt idx="1">
                  <c:v>7496000000</c:v>
                </c:pt>
                <c:pt idx="2">
                  <c:v>7547000000</c:v>
                </c:pt>
                <c:pt idx="3">
                  <c:v>7610000000</c:v>
                </c:pt>
                <c:pt idx="4">
                  <c:v>7673000000</c:v>
                </c:pt>
                <c:pt idx="5">
                  <c:v>7700000000</c:v>
                </c:pt>
                <c:pt idx="6">
                  <c:v>7746000000</c:v>
                </c:pt>
                <c:pt idx="7">
                  <c:v>7925000000</c:v>
                </c:pt>
                <c:pt idx="8">
                  <c:v>8177000000</c:v>
                </c:pt>
                <c:pt idx="9">
                  <c:v>8299000000</c:v>
                </c:pt>
                <c:pt idx="10">
                  <c:v>8375000000</c:v>
                </c:pt>
                <c:pt idx="11">
                  <c:v>8396000000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A4E1-4847-ACC1-A7D388B2908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879850416"/>
        <c:axId val="1879852064"/>
      </c:lineChart>
      <c:catAx>
        <c:axId val="1879850416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879852064"/>
        <c:crosses val="autoZero"/>
        <c:auto val="1"/>
        <c:lblAlgn val="ctr"/>
        <c:lblOffset val="100"/>
        <c:noMultiLvlLbl val="0"/>
      </c:catAx>
      <c:valAx>
        <c:axId val="1879852064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#,##0,,\ &quot;M&quot;\ 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879850416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6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Data!$A$26</c:f>
              <c:strCache>
                <c:ptCount val="1"/>
                <c:pt idx="0">
                  <c:v>Market Cap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cat>
            <c:numRef>
              <c:f>Data!$B$1:$M$1</c:f>
              <c:numCache>
                <c:formatCode>General</c:formatCode>
                <c:ptCount val="12"/>
                <c:pt idx="0">
                  <c:v>2023</c:v>
                </c:pt>
                <c:pt idx="1">
                  <c:v>2022</c:v>
                </c:pt>
                <c:pt idx="2">
                  <c:v>2021</c:v>
                </c:pt>
                <c:pt idx="3">
                  <c:v>2020</c:v>
                </c:pt>
                <c:pt idx="4">
                  <c:v>2019</c:v>
                </c:pt>
                <c:pt idx="5">
                  <c:v>2018</c:v>
                </c:pt>
                <c:pt idx="6">
                  <c:v>2017</c:v>
                </c:pt>
                <c:pt idx="7">
                  <c:v>2016</c:v>
                </c:pt>
                <c:pt idx="8">
                  <c:v>2015</c:v>
                </c:pt>
                <c:pt idx="9">
                  <c:v>2014</c:v>
                </c:pt>
                <c:pt idx="10">
                  <c:v>2013</c:v>
                </c:pt>
                <c:pt idx="11">
                  <c:v>2012</c:v>
                </c:pt>
              </c:numCache>
            </c:numRef>
          </c:cat>
          <c:val>
            <c:numRef>
              <c:f>Data!$B$26:$M$26</c:f>
              <c:numCache>
                <c:formatCode>#,##0,,\ "M"\ </c:formatCode>
                <c:ptCount val="12"/>
                <c:pt idx="0">
                  <c:v>2535660840000</c:v>
                </c:pt>
                <c:pt idx="1">
                  <c:v>1925197680000</c:v>
                </c:pt>
                <c:pt idx="2">
                  <c:v>2044482300000</c:v>
                </c:pt>
                <c:pt idx="3">
                  <c:v>1548711100000</c:v>
                </c:pt>
                <c:pt idx="4">
                  <c:v>1041072640000</c:v>
                </c:pt>
                <c:pt idx="5">
                  <c:v>759297000000</c:v>
                </c:pt>
                <c:pt idx="6">
                  <c:v>533931780000.00006</c:v>
                </c:pt>
                <c:pt idx="7">
                  <c:v>405522250000</c:v>
                </c:pt>
                <c:pt idx="8">
                  <c:v>361014550000</c:v>
                </c:pt>
                <c:pt idx="9">
                  <c:v>346068300000</c:v>
                </c:pt>
                <c:pt idx="10">
                  <c:v>287765000000</c:v>
                </c:pt>
                <c:pt idx="11">
                  <c:v>256833640000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52AB-154E-97FC-518730AA614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879850416"/>
        <c:axId val="1879852064"/>
      </c:lineChart>
      <c:catAx>
        <c:axId val="1879850416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879852064"/>
        <c:crosses val="autoZero"/>
        <c:auto val="1"/>
        <c:lblAlgn val="ctr"/>
        <c:lblOffset val="100"/>
        <c:noMultiLvlLbl val="0"/>
      </c:catAx>
      <c:valAx>
        <c:axId val="1879852064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#,##0,,\ &quot;M&quot;\ 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879850416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6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Data!$A$27</c:f>
              <c:strCache>
                <c:ptCount val="1"/>
                <c:pt idx="0">
                  <c:v>Price to sales ratio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cat>
            <c:numRef>
              <c:f>Data!$B$1:$M$1</c:f>
              <c:numCache>
                <c:formatCode>General</c:formatCode>
                <c:ptCount val="12"/>
                <c:pt idx="0">
                  <c:v>2023</c:v>
                </c:pt>
                <c:pt idx="1">
                  <c:v>2022</c:v>
                </c:pt>
                <c:pt idx="2">
                  <c:v>2021</c:v>
                </c:pt>
                <c:pt idx="3">
                  <c:v>2020</c:v>
                </c:pt>
                <c:pt idx="4">
                  <c:v>2019</c:v>
                </c:pt>
                <c:pt idx="5">
                  <c:v>2018</c:v>
                </c:pt>
                <c:pt idx="6">
                  <c:v>2017</c:v>
                </c:pt>
                <c:pt idx="7">
                  <c:v>2016</c:v>
                </c:pt>
                <c:pt idx="8">
                  <c:v>2015</c:v>
                </c:pt>
                <c:pt idx="9">
                  <c:v>2014</c:v>
                </c:pt>
                <c:pt idx="10">
                  <c:v>2013</c:v>
                </c:pt>
                <c:pt idx="11">
                  <c:v>2012</c:v>
                </c:pt>
              </c:numCache>
            </c:numRef>
          </c:cat>
          <c:val>
            <c:numRef>
              <c:f>Data!$B$27:$M$27</c:f>
              <c:numCache>
                <c:formatCode>_(* #,##0.00_);_(* \(#,##0.00\);_(* "-"??_);_(@_)</c:formatCode>
                <c:ptCount val="12"/>
                <c:pt idx="0">
                  <c:v>11.96546181251917</c:v>
                </c:pt>
                <c:pt idx="1">
                  <c:v>9.7099797246179431</c:v>
                </c:pt>
                <c:pt idx="2">
                  <c:v>12.163166317643135</c:v>
                </c:pt>
                <c:pt idx="3">
                  <c:v>10.829011642135439</c:v>
                </c:pt>
                <c:pt idx="4">
                  <c:v>8.2727894280969139</c:v>
                </c:pt>
                <c:pt idx="5">
                  <c:v>6.8801830373323671</c:v>
                </c:pt>
                <c:pt idx="6">
                  <c:v>5.5289039152540624</c:v>
                </c:pt>
                <c:pt idx="7">
                  <c:v>4.4487597911227157</c:v>
                </c:pt>
                <c:pt idx="8">
                  <c:v>3.8578173755075871</c:v>
                </c:pt>
                <c:pt idx="9">
                  <c:v>3.9854467771469371</c:v>
                </c:pt>
                <c:pt idx="10">
                  <c:v>3.6964508214620611</c:v>
                </c:pt>
                <c:pt idx="11">
                  <c:v>3.4837654463328942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C4C2-8649-813B-0A747A2EEEC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879850416"/>
        <c:axId val="1879852064"/>
      </c:lineChart>
      <c:catAx>
        <c:axId val="1879850416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879852064"/>
        <c:crosses val="autoZero"/>
        <c:auto val="1"/>
        <c:lblAlgn val="ctr"/>
        <c:lblOffset val="100"/>
        <c:noMultiLvlLbl val="0"/>
      </c:catAx>
      <c:valAx>
        <c:axId val="1879852064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_(* #,##0.00_);_(* \(#,##0.00\);_(* &quot;-&quot;??_);_(@_)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879850416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1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6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sz="1600"/>
              <a:t>Revenue</a:t>
            </a:r>
            <a:r>
              <a:rPr lang="en-US" sz="1600" baseline="0"/>
              <a:t> &amp; Operating Income</a:t>
            </a:r>
            <a:endParaRPr lang="en-US" sz="1600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6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Data!$A$2</c:f>
              <c:strCache>
                <c:ptCount val="1"/>
                <c:pt idx="0">
                  <c:v>Revenue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numRef>
              <c:f>Data!$B$1:$M$1</c:f>
              <c:numCache>
                <c:formatCode>General</c:formatCode>
                <c:ptCount val="12"/>
                <c:pt idx="0">
                  <c:v>2023</c:v>
                </c:pt>
                <c:pt idx="1">
                  <c:v>2022</c:v>
                </c:pt>
                <c:pt idx="2">
                  <c:v>2021</c:v>
                </c:pt>
                <c:pt idx="3">
                  <c:v>2020</c:v>
                </c:pt>
                <c:pt idx="4">
                  <c:v>2019</c:v>
                </c:pt>
                <c:pt idx="5">
                  <c:v>2018</c:v>
                </c:pt>
                <c:pt idx="6">
                  <c:v>2017</c:v>
                </c:pt>
                <c:pt idx="7">
                  <c:v>2016</c:v>
                </c:pt>
                <c:pt idx="8">
                  <c:v>2015</c:v>
                </c:pt>
                <c:pt idx="9">
                  <c:v>2014</c:v>
                </c:pt>
                <c:pt idx="10">
                  <c:v>2013</c:v>
                </c:pt>
                <c:pt idx="11">
                  <c:v>2012</c:v>
                </c:pt>
              </c:numCache>
            </c:numRef>
          </c:cat>
          <c:val>
            <c:numRef>
              <c:f>Data!$B$2:$M$2</c:f>
              <c:numCache>
                <c:formatCode>#,##0,,\ "M"\ </c:formatCode>
                <c:ptCount val="12"/>
                <c:pt idx="0">
                  <c:v>211915000000</c:v>
                </c:pt>
                <c:pt idx="1">
                  <c:v>198270000000</c:v>
                </c:pt>
                <c:pt idx="2">
                  <c:v>168088000000</c:v>
                </c:pt>
                <c:pt idx="3">
                  <c:v>143015000000</c:v>
                </c:pt>
                <c:pt idx="4">
                  <c:v>125843000000</c:v>
                </c:pt>
                <c:pt idx="5">
                  <c:v>110360000000</c:v>
                </c:pt>
                <c:pt idx="6">
                  <c:v>96571000000</c:v>
                </c:pt>
                <c:pt idx="7">
                  <c:v>91154000000</c:v>
                </c:pt>
                <c:pt idx="8">
                  <c:v>93580000000</c:v>
                </c:pt>
                <c:pt idx="9">
                  <c:v>86833000000</c:v>
                </c:pt>
                <c:pt idx="10">
                  <c:v>77849000000</c:v>
                </c:pt>
                <c:pt idx="11">
                  <c:v>73723000000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4ECD-5A4D-8A85-EF34793D2FC4}"/>
            </c:ext>
          </c:extLst>
        </c:ser>
        <c:ser>
          <c:idx val="1"/>
          <c:order val="1"/>
          <c:tx>
            <c:strRef>
              <c:f>Data!$A$3</c:f>
              <c:strCache>
                <c:ptCount val="1"/>
                <c:pt idx="0">
                  <c:v>Gross profit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cat>
            <c:numRef>
              <c:f>Data!$B$1:$M$1</c:f>
              <c:numCache>
                <c:formatCode>General</c:formatCode>
                <c:ptCount val="12"/>
                <c:pt idx="0">
                  <c:v>2023</c:v>
                </c:pt>
                <c:pt idx="1">
                  <c:v>2022</c:v>
                </c:pt>
                <c:pt idx="2">
                  <c:v>2021</c:v>
                </c:pt>
                <c:pt idx="3">
                  <c:v>2020</c:v>
                </c:pt>
                <c:pt idx="4">
                  <c:v>2019</c:v>
                </c:pt>
                <c:pt idx="5">
                  <c:v>2018</c:v>
                </c:pt>
                <c:pt idx="6">
                  <c:v>2017</c:v>
                </c:pt>
                <c:pt idx="7">
                  <c:v>2016</c:v>
                </c:pt>
                <c:pt idx="8">
                  <c:v>2015</c:v>
                </c:pt>
                <c:pt idx="9">
                  <c:v>2014</c:v>
                </c:pt>
                <c:pt idx="10">
                  <c:v>2013</c:v>
                </c:pt>
                <c:pt idx="11">
                  <c:v>2012</c:v>
                </c:pt>
              </c:numCache>
            </c:numRef>
          </c:cat>
          <c:val>
            <c:numRef>
              <c:f>Data!$B$3:$M$3</c:f>
              <c:numCache>
                <c:formatCode>#,##0,,\ "M"\ </c:formatCode>
                <c:ptCount val="12"/>
                <c:pt idx="0">
                  <c:v>146052000000</c:v>
                </c:pt>
                <c:pt idx="1">
                  <c:v>135620000000</c:v>
                </c:pt>
                <c:pt idx="2">
                  <c:v>115856000000</c:v>
                </c:pt>
                <c:pt idx="3">
                  <c:v>96937000000</c:v>
                </c:pt>
                <c:pt idx="4">
                  <c:v>82933000000</c:v>
                </c:pt>
                <c:pt idx="5">
                  <c:v>72007000000</c:v>
                </c:pt>
                <c:pt idx="6">
                  <c:v>62310000000</c:v>
                </c:pt>
                <c:pt idx="7">
                  <c:v>58374000000</c:v>
                </c:pt>
                <c:pt idx="8">
                  <c:v>60542000000</c:v>
                </c:pt>
                <c:pt idx="9">
                  <c:v>59755000000</c:v>
                </c:pt>
                <c:pt idx="10">
                  <c:v>57464000000</c:v>
                </c:pt>
                <c:pt idx="11">
                  <c:v>56193000000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4ECD-5A4D-8A85-EF34793D2FC4}"/>
            </c:ext>
          </c:extLst>
        </c:ser>
        <c:ser>
          <c:idx val="2"/>
          <c:order val="2"/>
          <c:tx>
            <c:strRef>
              <c:f>Data!$A$4</c:f>
              <c:strCache>
                <c:ptCount val="1"/>
                <c:pt idx="0">
                  <c:v>Operating income</c:v>
                </c:pt>
              </c:strCache>
            </c:strRef>
          </c:tx>
          <c:spPr>
            <a:solidFill>
              <a:schemeClr val="accent3"/>
            </a:solidFill>
            <a:ln>
              <a:noFill/>
            </a:ln>
            <a:effectLst/>
          </c:spPr>
          <c:invertIfNegative val="0"/>
          <c:cat>
            <c:numRef>
              <c:f>Data!$B$1:$M$1</c:f>
              <c:numCache>
                <c:formatCode>General</c:formatCode>
                <c:ptCount val="12"/>
                <c:pt idx="0">
                  <c:v>2023</c:v>
                </c:pt>
                <c:pt idx="1">
                  <c:v>2022</c:v>
                </c:pt>
                <c:pt idx="2">
                  <c:v>2021</c:v>
                </c:pt>
                <c:pt idx="3">
                  <c:v>2020</c:v>
                </c:pt>
                <c:pt idx="4">
                  <c:v>2019</c:v>
                </c:pt>
                <c:pt idx="5">
                  <c:v>2018</c:v>
                </c:pt>
                <c:pt idx="6">
                  <c:v>2017</c:v>
                </c:pt>
                <c:pt idx="7">
                  <c:v>2016</c:v>
                </c:pt>
                <c:pt idx="8">
                  <c:v>2015</c:v>
                </c:pt>
                <c:pt idx="9">
                  <c:v>2014</c:v>
                </c:pt>
                <c:pt idx="10">
                  <c:v>2013</c:v>
                </c:pt>
                <c:pt idx="11">
                  <c:v>2012</c:v>
                </c:pt>
              </c:numCache>
            </c:numRef>
          </c:cat>
          <c:val>
            <c:numRef>
              <c:f>Data!$B$4:$M$4</c:f>
              <c:numCache>
                <c:formatCode>#,##0,,\ "M"\ </c:formatCode>
                <c:ptCount val="12"/>
                <c:pt idx="0">
                  <c:v>88523000000</c:v>
                </c:pt>
                <c:pt idx="1">
                  <c:v>83383000000</c:v>
                </c:pt>
                <c:pt idx="2">
                  <c:v>69916000000</c:v>
                </c:pt>
                <c:pt idx="3">
                  <c:v>52959000000</c:v>
                </c:pt>
                <c:pt idx="4">
                  <c:v>42959000000</c:v>
                </c:pt>
                <c:pt idx="5">
                  <c:v>35058000000</c:v>
                </c:pt>
                <c:pt idx="6">
                  <c:v>29025000000</c:v>
                </c:pt>
                <c:pt idx="7">
                  <c:v>26078000000</c:v>
                </c:pt>
                <c:pt idx="8">
                  <c:v>18161000000</c:v>
                </c:pt>
                <c:pt idx="9">
                  <c:v>27759000000</c:v>
                </c:pt>
                <c:pt idx="10">
                  <c:v>26764000000</c:v>
                </c:pt>
                <c:pt idx="11">
                  <c:v>21763000000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4ECD-5A4D-8A85-EF34793D2FC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1953658448"/>
        <c:axId val="1893809056"/>
      </c:barChart>
      <c:catAx>
        <c:axId val="195365844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893809056"/>
        <c:crosses val="autoZero"/>
        <c:auto val="1"/>
        <c:lblAlgn val="ctr"/>
        <c:lblOffset val="100"/>
        <c:noMultiLvlLbl val="0"/>
      </c:catAx>
      <c:valAx>
        <c:axId val="189380905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#,##0,,\ &quot;M&quot;\ 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953658448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t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7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8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9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0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9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5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6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7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8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9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0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chart" Target="../charts/chart8.xml"/><Relationship Id="rId3" Type="http://schemas.openxmlformats.org/officeDocument/2006/relationships/chart" Target="../charts/chart3.xml"/><Relationship Id="rId7" Type="http://schemas.openxmlformats.org/officeDocument/2006/relationships/chart" Target="../charts/chart7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6" Type="http://schemas.openxmlformats.org/officeDocument/2006/relationships/chart" Target="../charts/chart6.xml"/><Relationship Id="rId5" Type="http://schemas.openxmlformats.org/officeDocument/2006/relationships/chart" Target="../charts/chart5.xml"/><Relationship Id="rId10" Type="http://schemas.openxmlformats.org/officeDocument/2006/relationships/chart" Target="../charts/chart10.xml"/><Relationship Id="rId4" Type="http://schemas.openxmlformats.org/officeDocument/2006/relationships/chart" Target="../charts/chart4.xml"/><Relationship Id="rId9" Type="http://schemas.openxmlformats.org/officeDocument/2006/relationships/chart" Target="../charts/chart9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61163</xdr:colOff>
      <xdr:row>27</xdr:row>
      <xdr:rowOff>25193</xdr:rowOff>
    </xdr:from>
    <xdr:to>
      <xdr:col>5</xdr:col>
      <xdr:colOff>712440</xdr:colOff>
      <xdr:row>44</xdr:row>
      <xdr:rowOff>139391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150E7C22-5ED5-6D42-85C2-DA3F36F08E9F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6</xdr:col>
      <xdr:colOff>44993</xdr:colOff>
      <xdr:row>7</xdr:row>
      <xdr:rowOff>144759</xdr:rowOff>
    </xdr:from>
    <xdr:to>
      <xdr:col>14</xdr:col>
      <xdr:colOff>123904</xdr:colOff>
      <xdr:row>25</xdr:row>
      <xdr:rowOff>139390</xdr:rowOff>
    </xdr:to>
    <xdr:graphicFrame macro="">
      <xdr:nvGraphicFramePr>
        <xdr:cNvPr id="4" name="Chart 3">
          <a:extLst>
            <a:ext uri="{FF2B5EF4-FFF2-40B4-BE49-F238E27FC236}">
              <a16:creationId xmlns:a16="http://schemas.microsoft.com/office/drawing/2014/main" id="{97A372A0-A0F1-6445-B0F7-BE764FF9DA06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6</xdr:col>
      <xdr:colOff>33517</xdr:colOff>
      <xdr:row>27</xdr:row>
      <xdr:rowOff>9634</xdr:rowOff>
    </xdr:from>
    <xdr:to>
      <xdr:col>14</xdr:col>
      <xdr:colOff>170366</xdr:colOff>
      <xdr:row>44</xdr:row>
      <xdr:rowOff>154878</xdr:rowOff>
    </xdr:to>
    <xdr:graphicFrame macro="">
      <xdr:nvGraphicFramePr>
        <xdr:cNvPr id="5" name="Chart 4">
          <a:extLst>
            <a:ext uri="{FF2B5EF4-FFF2-40B4-BE49-F238E27FC236}">
              <a16:creationId xmlns:a16="http://schemas.microsoft.com/office/drawing/2014/main" id="{65CA2EFC-A187-1A47-9F28-257756569BEF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14</xdr:col>
      <xdr:colOff>343311</xdr:colOff>
      <xdr:row>7</xdr:row>
      <xdr:rowOff>153098</xdr:rowOff>
    </xdr:from>
    <xdr:to>
      <xdr:col>22</xdr:col>
      <xdr:colOff>385130</xdr:colOff>
      <xdr:row>25</xdr:row>
      <xdr:rowOff>170366</xdr:rowOff>
    </xdr:to>
    <xdr:graphicFrame macro="">
      <xdr:nvGraphicFramePr>
        <xdr:cNvPr id="6" name="Chart 5">
          <a:extLst>
            <a:ext uri="{FF2B5EF4-FFF2-40B4-BE49-F238E27FC236}">
              <a16:creationId xmlns:a16="http://schemas.microsoft.com/office/drawing/2014/main" id="{FAFB1BE9-AC57-C846-BCCF-AC5672518A1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14</xdr:col>
      <xdr:colOff>286243</xdr:colOff>
      <xdr:row>27</xdr:row>
      <xdr:rowOff>15487</xdr:rowOff>
    </xdr:from>
    <xdr:to>
      <xdr:col>22</xdr:col>
      <xdr:colOff>371707</xdr:colOff>
      <xdr:row>44</xdr:row>
      <xdr:rowOff>170366</xdr:rowOff>
    </xdr:to>
    <xdr:graphicFrame macro="">
      <xdr:nvGraphicFramePr>
        <xdr:cNvPr id="7" name="Chart 6">
          <a:extLst>
            <a:ext uri="{FF2B5EF4-FFF2-40B4-BE49-F238E27FC236}">
              <a16:creationId xmlns:a16="http://schemas.microsoft.com/office/drawing/2014/main" id="{1BA7E7C3-1B1C-5C4B-8334-462053DB0998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0</xdr:col>
      <xdr:colOff>34329</xdr:colOff>
      <xdr:row>45</xdr:row>
      <xdr:rowOff>195088</xdr:rowOff>
    </xdr:from>
    <xdr:to>
      <xdr:col>5</xdr:col>
      <xdr:colOff>712440</xdr:colOff>
      <xdr:row>63</xdr:row>
      <xdr:rowOff>154877</xdr:rowOff>
    </xdr:to>
    <xdr:graphicFrame macro="">
      <xdr:nvGraphicFramePr>
        <xdr:cNvPr id="8" name="Chart 7">
          <a:extLst>
            <a:ext uri="{FF2B5EF4-FFF2-40B4-BE49-F238E27FC236}">
              <a16:creationId xmlns:a16="http://schemas.microsoft.com/office/drawing/2014/main" id="{9278513C-0144-1E49-B2C0-1B126227516E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5</xdr:col>
      <xdr:colOff>820852</xdr:colOff>
      <xdr:row>45</xdr:row>
      <xdr:rowOff>197404</xdr:rowOff>
    </xdr:from>
    <xdr:to>
      <xdr:col>14</xdr:col>
      <xdr:colOff>139390</xdr:colOff>
      <xdr:row>63</xdr:row>
      <xdr:rowOff>170366</xdr:rowOff>
    </xdr:to>
    <xdr:graphicFrame macro="">
      <xdr:nvGraphicFramePr>
        <xdr:cNvPr id="9" name="Chart 8">
          <a:extLst>
            <a:ext uri="{FF2B5EF4-FFF2-40B4-BE49-F238E27FC236}">
              <a16:creationId xmlns:a16="http://schemas.microsoft.com/office/drawing/2014/main" id="{19D6FD07-8141-4D4A-B6DA-C0B3383E636D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twoCellAnchor>
    <xdr:from>
      <xdr:col>14</xdr:col>
      <xdr:colOff>239004</xdr:colOff>
      <xdr:row>45</xdr:row>
      <xdr:rowOff>183260</xdr:rowOff>
    </xdr:from>
    <xdr:to>
      <xdr:col>22</xdr:col>
      <xdr:colOff>371707</xdr:colOff>
      <xdr:row>63</xdr:row>
      <xdr:rowOff>154878</xdr:rowOff>
    </xdr:to>
    <xdr:graphicFrame macro="">
      <xdr:nvGraphicFramePr>
        <xdr:cNvPr id="10" name="Chart 9">
          <a:extLst>
            <a:ext uri="{FF2B5EF4-FFF2-40B4-BE49-F238E27FC236}">
              <a16:creationId xmlns:a16="http://schemas.microsoft.com/office/drawing/2014/main" id="{AE878FB3-D8B6-374B-A98A-1D593659FAFD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"/>
        </a:graphicData>
      </a:graphic>
    </xdr:graphicFrame>
    <xdr:clientData/>
  </xdr:twoCellAnchor>
  <xdr:twoCellAnchor>
    <xdr:from>
      <xdr:col>0</xdr:col>
      <xdr:colOff>63789</xdr:colOff>
      <xdr:row>64</xdr:row>
      <xdr:rowOff>174385</xdr:rowOff>
    </xdr:from>
    <xdr:to>
      <xdr:col>5</xdr:col>
      <xdr:colOff>743415</xdr:colOff>
      <xdr:row>82</xdr:row>
      <xdr:rowOff>154877</xdr:rowOff>
    </xdr:to>
    <xdr:graphicFrame macro="">
      <xdr:nvGraphicFramePr>
        <xdr:cNvPr id="11" name="Chart 10">
          <a:extLst>
            <a:ext uri="{FF2B5EF4-FFF2-40B4-BE49-F238E27FC236}">
              <a16:creationId xmlns:a16="http://schemas.microsoft.com/office/drawing/2014/main" id="{1FA6D1EC-2373-BD40-9CF5-37B4088DDF5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9"/>
        </a:graphicData>
      </a:graphic>
    </xdr:graphicFrame>
    <xdr:clientData/>
  </xdr:twoCellAnchor>
  <xdr:twoCellAnchor>
    <xdr:from>
      <xdr:col>0</xdr:col>
      <xdr:colOff>108413</xdr:colOff>
      <xdr:row>7</xdr:row>
      <xdr:rowOff>139390</xdr:rowOff>
    </xdr:from>
    <xdr:to>
      <xdr:col>5</xdr:col>
      <xdr:colOff>726662</xdr:colOff>
      <xdr:row>25</xdr:row>
      <xdr:rowOff>61951</xdr:rowOff>
    </xdr:to>
    <xdr:graphicFrame macro="">
      <xdr:nvGraphicFramePr>
        <xdr:cNvPr id="12" name="Chart 11">
          <a:extLst>
            <a:ext uri="{FF2B5EF4-FFF2-40B4-BE49-F238E27FC236}">
              <a16:creationId xmlns:a16="http://schemas.microsoft.com/office/drawing/2014/main" id="{A86709A8-B667-9A42-8036-47DB77504ACF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0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ebextensions/_rels/taskpanes.xml.rels><?xml version="1.0" encoding="UTF-8" standalone="yes"?>
<Relationships xmlns="http://schemas.openxmlformats.org/package/2006/relationships"><Relationship Id="rId1" Type="http://schemas.microsoft.com/office/2011/relationships/webextension" Target="webextension1.xml"/></Relationships>
</file>

<file path=xl/webextensions/taskpanes.xml><?xml version="1.0" encoding="utf-8"?>
<wetp:taskpanes xmlns:wetp="http://schemas.microsoft.com/office/webextensions/taskpanes/2010/11">
  <wetp:taskpane dockstate="right" visibility="0" width="350" row="0">
    <wetp:webextensionref xmlns:r="http://schemas.openxmlformats.org/officeDocument/2006/relationships" r:id="rId1"/>
  </wetp:taskpane>
</wetp:taskpanes>
</file>

<file path=xl/webextensions/webextension1.xml><?xml version="1.0" encoding="utf-8"?>
<we:webextension xmlns:we="http://schemas.microsoft.com/office/webextensions/webextension/2010/11" id="{B431C47A-4423-B447-A611-C550D2444F8A}">
  <we:reference id="wa200002252" version="1.0.0.2" store="en-US" storeType="OMEX"/>
  <we:alternateReferences>
    <we:reference id="wa200002252" version="1.0.0.2" store="" storeType="OMEX"/>
  </we:alternateReferences>
  <we:properties/>
  <we:bindings/>
  <we:snapshot xmlns:r="http://schemas.openxmlformats.org/officeDocument/2006/relationships"/>
  <we:extLst>
    <a:ext xmlns:a="http://schemas.openxmlformats.org/drawingml/2006/main" uri="{D87F86FE-615C-45B5-9D79-34F1136793EB}">
      <we:containsCustomFunctions val="1"/>
    </a:ext>
    <a:ext xmlns:a="http://schemas.openxmlformats.org/drawingml/2006/main" uri="{7C84B067-C214-45C3-A712-C9D94CD141B2}">
      <we:customFunctionIdList>
        <we:customFunctionIds>_xldudf_WISE</we:customFunctionIds>
        <we:customFunctionIds>_xldudf_WISEPRICE</we:customFunctionIds>
        <we:customFunctionIds>_xldudf_WISEFUNDS</we:customFunctionIds>
      </we:customFunctionIdList>
    </a:ext>
  </we:extLst>
</we:webextension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56E670C-FBEB-9140-8CAF-FEDFC79010BC}">
  <dimension ref="A1:M7"/>
  <sheetViews>
    <sheetView showGridLines="0" tabSelected="1" zoomScale="98" workbookViewId="0">
      <selection activeCell="M7" sqref="M7"/>
    </sheetView>
  </sheetViews>
  <sheetFormatPr defaultColWidth="11" defaultRowHeight="15.75" x14ac:dyDescent="0.5"/>
  <cols>
    <col min="1" max="1" width="20.8125" bestFit="1" customWidth="1"/>
    <col min="2" max="2" width="21.1875" bestFit="1" customWidth="1"/>
    <col min="3" max="3" width="15" bestFit="1" customWidth="1"/>
    <col min="6" max="6" width="11.6875" customWidth="1"/>
    <col min="7" max="7" width="16" bestFit="1" customWidth="1"/>
    <col min="13" max="13" width="17.6875" bestFit="1" customWidth="1"/>
  </cols>
  <sheetData>
    <row r="1" spans="1:13" x14ac:dyDescent="0.5">
      <c r="F1" s="2" t="s">
        <v>0</v>
      </c>
      <c r="G1" s="1" t="s">
        <v>26</v>
      </c>
      <c r="I1" s="17" t="s">
        <v>27</v>
      </c>
    </row>
    <row r="2" spans="1:13" x14ac:dyDescent="0.5">
      <c r="I2" s="18" t="s">
        <v>28</v>
      </c>
    </row>
    <row r="3" spans="1:13" ht="23.25" x14ac:dyDescent="0.7">
      <c r="A3" s="11"/>
      <c r="F3" s="4" t="str" cm="1">
        <f t="array" ref="F3">_xldudf_WISEPRICE($G$1,"name")</f>
        <v>Microsoft Corporation</v>
      </c>
      <c r="I3" s="18" t="s">
        <v>30</v>
      </c>
    </row>
    <row r="4" spans="1:13" x14ac:dyDescent="0.5">
      <c r="A4" s="11"/>
      <c r="B4" s="5"/>
      <c r="I4" s="18" t="s">
        <v>29</v>
      </c>
    </row>
    <row r="6" spans="1:13" x14ac:dyDescent="0.5">
      <c r="G6" s="12" t="s">
        <v>2</v>
      </c>
      <c r="H6" s="12"/>
      <c r="I6" s="12" t="s">
        <v>3</v>
      </c>
      <c r="J6" s="12"/>
      <c r="K6" s="12" t="s">
        <v>4</v>
      </c>
      <c r="L6" s="12"/>
      <c r="M6" s="12" t="s">
        <v>5</v>
      </c>
    </row>
    <row r="7" spans="1:13" x14ac:dyDescent="0.5">
      <c r="G7" s="13" cm="1">
        <f t="array" ref="G7">_xldudf_WISE(G1, "revenue", "ttm")</f>
        <v>227583000000</v>
      </c>
      <c r="H7" s="14"/>
      <c r="I7" s="15" cm="1">
        <f t="array" ref="I7">_xldudf_WISE(G1, "Price To Sales Ratio", "ttm")</f>
        <v>13.356201452656832</v>
      </c>
      <c r="J7" s="14"/>
      <c r="K7" s="16" cm="1">
        <f t="array" ref="K7">_xldudf_WISE(G1, K6, "ly")</f>
        <v>6.8820295556564284E-2</v>
      </c>
      <c r="L7" s="14"/>
      <c r="M7" s="14" t="str" cm="1">
        <f t="array" ref="M7">_xldudf_WISE(G1, "date", "lq")</f>
        <v>2023-12-31</v>
      </c>
    </row>
  </sheetData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303DFDD-B876-9947-B00B-A695A7A53CAA}">
  <dimension ref="A1:M27"/>
  <sheetViews>
    <sheetView zoomScale="75" workbookViewId="0">
      <selection activeCell="D39" sqref="D39"/>
    </sheetView>
  </sheetViews>
  <sheetFormatPr defaultColWidth="11" defaultRowHeight="15.75" x14ac:dyDescent="0.5"/>
  <cols>
    <col min="1" max="1" width="50.6875" bestFit="1" customWidth="1"/>
    <col min="2" max="5" width="15.5" bestFit="1" customWidth="1"/>
    <col min="6" max="13" width="13.5" bestFit="1" customWidth="1"/>
  </cols>
  <sheetData>
    <row r="1" spans="1:13" ht="21" x14ac:dyDescent="0.65">
      <c r="A1" s="3" t="s">
        <v>25</v>
      </c>
      <c r="B1" s="19">
        <v>2023</v>
      </c>
      <c r="C1" s="19">
        <f>B1-1</f>
        <v>2022</v>
      </c>
      <c r="D1" s="19">
        <f t="shared" ref="D1:M1" si="0">C1-1</f>
        <v>2021</v>
      </c>
      <c r="E1" s="19">
        <f t="shared" si="0"/>
        <v>2020</v>
      </c>
      <c r="F1" s="19">
        <f t="shared" si="0"/>
        <v>2019</v>
      </c>
      <c r="G1" s="19">
        <f t="shared" si="0"/>
        <v>2018</v>
      </c>
      <c r="H1" s="19">
        <f t="shared" si="0"/>
        <v>2017</v>
      </c>
      <c r="I1" s="19">
        <f t="shared" si="0"/>
        <v>2016</v>
      </c>
      <c r="J1" s="19">
        <f t="shared" si="0"/>
        <v>2015</v>
      </c>
      <c r="K1" s="19">
        <f t="shared" si="0"/>
        <v>2014</v>
      </c>
      <c r="L1" s="19">
        <f t="shared" si="0"/>
        <v>2013</v>
      </c>
      <c r="M1" s="19">
        <f t="shared" si="0"/>
        <v>2012</v>
      </c>
    </row>
    <row r="2" spans="1:13" ht="21" x14ac:dyDescent="0.65">
      <c r="A2" s="6" t="s">
        <v>6</v>
      </c>
      <c r="B2" s="7" cm="1">
        <f t="array" ref="B2:M5">_xldudf_WISE(Dashboard!G1,A2:A5,Data!B1:M1)</f>
        <v>211915000000</v>
      </c>
      <c r="C2" s="7">
        <v>198270000000</v>
      </c>
      <c r="D2" s="7">
        <v>168088000000</v>
      </c>
      <c r="E2" s="7">
        <v>143015000000</v>
      </c>
      <c r="F2" s="7">
        <v>125843000000</v>
      </c>
      <c r="G2" s="7">
        <v>110360000000</v>
      </c>
      <c r="H2" s="7">
        <v>96571000000</v>
      </c>
      <c r="I2" s="7">
        <v>91154000000</v>
      </c>
      <c r="J2" s="7">
        <v>93580000000</v>
      </c>
      <c r="K2" s="7">
        <v>86833000000</v>
      </c>
      <c r="L2" s="7">
        <v>77849000000</v>
      </c>
      <c r="M2" s="7">
        <v>73723000000</v>
      </c>
    </row>
    <row r="3" spans="1:13" ht="21" x14ac:dyDescent="0.65">
      <c r="A3" s="6" t="s">
        <v>9</v>
      </c>
      <c r="B3" s="7">
        <v>146052000000</v>
      </c>
      <c r="C3" s="7">
        <v>135620000000</v>
      </c>
      <c r="D3" s="7">
        <v>115856000000</v>
      </c>
      <c r="E3" s="7">
        <v>96937000000</v>
      </c>
      <c r="F3" s="7">
        <v>82933000000</v>
      </c>
      <c r="G3" s="7">
        <v>72007000000</v>
      </c>
      <c r="H3" s="7">
        <v>62310000000</v>
      </c>
      <c r="I3" s="7">
        <v>58374000000</v>
      </c>
      <c r="J3" s="7">
        <v>60542000000</v>
      </c>
      <c r="K3" s="7">
        <v>59755000000</v>
      </c>
      <c r="L3" s="7">
        <v>57464000000</v>
      </c>
      <c r="M3" s="7">
        <v>56193000000</v>
      </c>
    </row>
    <row r="4" spans="1:13" ht="21" x14ac:dyDescent="0.65">
      <c r="A4" s="6" t="s">
        <v>7</v>
      </c>
      <c r="B4" s="7">
        <v>88523000000</v>
      </c>
      <c r="C4" s="7">
        <v>83383000000</v>
      </c>
      <c r="D4" s="7">
        <v>69916000000</v>
      </c>
      <c r="E4" s="7">
        <v>52959000000</v>
      </c>
      <c r="F4" s="7">
        <v>42959000000</v>
      </c>
      <c r="G4" s="7">
        <v>35058000000</v>
      </c>
      <c r="H4" s="7">
        <v>29025000000</v>
      </c>
      <c r="I4" s="7">
        <v>26078000000</v>
      </c>
      <c r="J4" s="7">
        <v>18161000000</v>
      </c>
      <c r="K4" s="7">
        <v>27759000000</v>
      </c>
      <c r="L4" s="7">
        <v>26764000000</v>
      </c>
      <c r="M4" s="7">
        <v>21763000000</v>
      </c>
    </row>
    <row r="5" spans="1:13" ht="21" x14ac:dyDescent="0.65">
      <c r="A5" s="6" t="s">
        <v>8</v>
      </c>
      <c r="B5" s="7">
        <v>72361000000</v>
      </c>
      <c r="C5" s="7">
        <v>72738000000</v>
      </c>
      <c r="D5" s="7">
        <v>61271000000</v>
      </c>
      <c r="E5" s="7">
        <v>44281000000</v>
      </c>
      <c r="F5" s="7">
        <v>39240000000</v>
      </c>
      <c r="G5" s="7">
        <v>16571000000</v>
      </c>
      <c r="H5" s="7">
        <v>25489000000</v>
      </c>
      <c r="I5" s="7">
        <v>20539000000</v>
      </c>
      <c r="J5" s="7">
        <v>12193000000</v>
      </c>
      <c r="K5" s="7">
        <v>22074000000</v>
      </c>
      <c r="L5" s="7">
        <v>21863000000</v>
      </c>
      <c r="M5" s="7">
        <v>16978000000</v>
      </c>
    </row>
    <row r="6" spans="1:13" ht="21" x14ac:dyDescent="0.65">
      <c r="A6" s="6"/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</row>
    <row r="7" spans="1:13" ht="21" x14ac:dyDescent="0.65">
      <c r="A7" s="6"/>
      <c r="B7" s="6"/>
      <c r="C7" s="6"/>
      <c r="D7" s="6"/>
      <c r="E7" s="6"/>
      <c r="F7" s="6"/>
      <c r="G7" s="6"/>
      <c r="H7" s="6"/>
      <c r="I7" s="6"/>
      <c r="J7" s="6"/>
      <c r="K7" s="6"/>
      <c r="L7" s="6"/>
      <c r="M7" s="6"/>
    </row>
    <row r="8" spans="1:13" ht="21" x14ac:dyDescent="0.65">
      <c r="A8" s="6" t="s">
        <v>10</v>
      </c>
      <c r="B8" s="8">
        <f>B3/B2</f>
        <v>0.68920085883491022</v>
      </c>
      <c r="C8" s="8">
        <f t="shared" ref="C8:M8" si="1">C3/C2</f>
        <v>0.68401674484289099</v>
      </c>
      <c r="D8" s="8">
        <f t="shared" si="1"/>
        <v>0.68925800771024703</v>
      </c>
      <c r="E8" s="8">
        <f t="shared" si="1"/>
        <v>0.67781001992797962</v>
      </c>
      <c r="F8" s="8">
        <f t="shared" si="1"/>
        <v>0.65901957200638894</v>
      </c>
      <c r="G8" s="8">
        <f t="shared" si="1"/>
        <v>0.65247372236317502</v>
      </c>
      <c r="H8" s="8">
        <f t="shared" si="1"/>
        <v>0.64522475691460168</v>
      </c>
      <c r="I8" s="8">
        <f t="shared" si="1"/>
        <v>0.64038879259275516</v>
      </c>
      <c r="J8" s="8">
        <f t="shared" si="1"/>
        <v>0.64695447745244705</v>
      </c>
      <c r="K8" s="8">
        <f t="shared" si="1"/>
        <v>0.68816003132449644</v>
      </c>
      <c r="L8" s="8">
        <f t="shared" si="1"/>
        <v>0.73814692545825888</v>
      </c>
      <c r="M8" s="8">
        <f t="shared" si="1"/>
        <v>0.76221803236439101</v>
      </c>
    </row>
    <row r="9" spans="1:13" ht="21" x14ac:dyDescent="0.65">
      <c r="A9" s="6" t="s">
        <v>11</v>
      </c>
      <c r="B9" s="8">
        <f>B4/B2</f>
        <v>0.41772880636104098</v>
      </c>
      <c r="C9" s="8">
        <f t="shared" ref="C9:M9" si="2">C4/C2</f>
        <v>0.4205527815604983</v>
      </c>
      <c r="D9" s="8">
        <f t="shared" si="2"/>
        <v>0.41594878872971303</v>
      </c>
      <c r="E9" s="8">
        <f t="shared" si="2"/>
        <v>0.37030381428521486</v>
      </c>
      <c r="F9" s="8">
        <f t="shared" si="2"/>
        <v>0.3413698020549415</v>
      </c>
      <c r="G9" s="8">
        <f t="shared" si="2"/>
        <v>0.31766944545125048</v>
      </c>
      <c r="H9" s="8">
        <f t="shared" si="2"/>
        <v>0.30055606755651282</v>
      </c>
      <c r="I9" s="8">
        <f t="shared" si="2"/>
        <v>0.28608728086534874</v>
      </c>
      <c r="J9" s="8">
        <f t="shared" si="2"/>
        <v>0.19406924556529173</v>
      </c>
      <c r="K9" s="8">
        <f t="shared" si="2"/>
        <v>0.31968260914629232</v>
      </c>
      <c r="L9" s="8">
        <f t="shared" si="2"/>
        <v>0.34379375457616668</v>
      </c>
      <c r="M9" s="8">
        <f t="shared" si="2"/>
        <v>0.29519959849707689</v>
      </c>
    </row>
    <row r="10" spans="1:13" ht="21" x14ac:dyDescent="0.65">
      <c r="A10" s="6" t="s">
        <v>12</v>
      </c>
      <c r="B10" s="8">
        <f>B5/B2</f>
        <v>0.34146237878394642</v>
      </c>
      <c r="C10" s="8">
        <f t="shared" ref="C10:M10" si="3">C5/C2</f>
        <v>0.36686336813436221</v>
      </c>
      <c r="D10" s="8">
        <f t="shared" si="3"/>
        <v>0.36451739564989766</v>
      </c>
      <c r="E10" s="8">
        <f t="shared" si="3"/>
        <v>0.30962486452470023</v>
      </c>
      <c r="F10" s="8">
        <f t="shared" si="3"/>
        <v>0.31181710544090652</v>
      </c>
      <c r="G10" s="8">
        <f t="shared" si="3"/>
        <v>0.15015404131931859</v>
      </c>
      <c r="H10" s="8">
        <f t="shared" si="3"/>
        <v>0.26394052044609667</v>
      </c>
      <c r="I10" s="8">
        <f t="shared" si="3"/>
        <v>0.22532198257893235</v>
      </c>
      <c r="J10" s="8">
        <f t="shared" si="3"/>
        <v>0.13029493481513144</v>
      </c>
      <c r="K10" s="8">
        <f t="shared" si="3"/>
        <v>0.25421210829983992</v>
      </c>
      <c r="L10" s="8">
        <f t="shared" si="3"/>
        <v>0.28083854641678119</v>
      </c>
      <c r="M10" s="8">
        <f t="shared" si="3"/>
        <v>0.23029448069123612</v>
      </c>
    </row>
    <row r="11" spans="1:13" ht="21" x14ac:dyDescent="0.65">
      <c r="A11" s="6"/>
      <c r="B11" s="9"/>
      <c r="C11" s="9"/>
      <c r="D11" s="9"/>
      <c r="E11" s="9"/>
      <c r="F11" s="9"/>
      <c r="G11" s="9"/>
      <c r="H11" s="9"/>
      <c r="I11" s="9"/>
      <c r="J11" s="9"/>
      <c r="K11" s="9"/>
      <c r="L11" s="9"/>
      <c r="M11" s="9"/>
    </row>
    <row r="12" spans="1:13" ht="21" x14ac:dyDescent="0.65">
      <c r="A12" s="6" t="s">
        <v>14</v>
      </c>
      <c r="B12" s="7" cm="1">
        <f t="array" ref="B12:M14">_xldudf_WISE(Dashboard!G1,A12:A14,Data!B1:M1)</f>
        <v>27195000000</v>
      </c>
      <c r="C12" s="7">
        <v>24512000000</v>
      </c>
      <c r="D12" s="7">
        <v>20716000000</v>
      </c>
      <c r="E12" s="7">
        <v>19269000000</v>
      </c>
      <c r="F12" s="7">
        <v>16876000000</v>
      </c>
      <c r="G12" s="7">
        <v>14726000000</v>
      </c>
      <c r="H12" s="7">
        <v>13037000000</v>
      </c>
      <c r="I12" s="7">
        <v>11988000000</v>
      </c>
      <c r="J12" s="7">
        <v>12046000000</v>
      </c>
      <c r="K12" s="7">
        <v>11381000000</v>
      </c>
      <c r="L12" s="7">
        <v>10411000000</v>
      </c>
      <c r="M12" s="7">
        <v>9811000000</v>
      </c>
    </row>
    <row r="13" spans="1:13" ht="21" x14ac:dyDescent="0.65">
      <c r="A13" s="6" t="s">
        <v>16</v>
      </c>
      <c r="B13" s="7">
        <v>30334000000</v>
      </c>
      <c r="C13" s="7">
        <v>27725000000</v>
      </c>
      <c r="D13" s="7">
        <v>25224000000</v>
      </c>
      <c r="E13" s="7">
        <v>24709000000</v>
      </c>
      <c r="F13" s="7">
        <v>23098000000</v>
      </c>
      <c r="G13" s="7">
        <v>22223000000</v>
      </c>
      <c r="H13" s="7">
        <v>19942000000</v>
      </c>
      <c r="I13" s="7">
        <v>19198000000</v>
      </c>
      <c r="J13" s="7">
        <v>20324000000</v>
      </c>
      <c r="K13" s="7">
        <v>20488000000</v>
      </c>
      <c r="L13" s="7">
        <v>20289000000</v>
      </c>
      <c r="M13" s="7">
        <v>18426000000</v>
      </c>
    </row>
    <row r="14" spans="1:13" ht="21" x14ac:dyDescent="0.65">
      <c r="A14" s="6" t="s">
        <v>13</v>
      </c>
      <c r="B14" s="7">
        <v>57529000000</v>
      </c>
      <c r="C14" s="7">
        <v>52237000000</v>
      </c>
      <c r="D14" s="7">
        <v>45940000000</v>
      </c>
      <c r="E14" s="7">
        <v>43978000000</v>
      </c>
      <c r="F14" s="7">
        <v>39974000000</v>
      </c>
      <c r="G14" s="7">
        <v>36949000000</v>
      </c>
      <c r="H14" s="7">
        <v>32979000000</v>
      </c>
      <c r="I14" s="7">
        <v>31186000000</v>
      </c>
      <c r="J14" s="7">
        <v>32370000000</v>
      </c>
      <c r="K14" s="7">
        <v>31869000000</v>
      </c>
      <c r="L14" s="7">
        <v>30700000000</v>
      </c>
      <c r="M14" s="7">
        <v>28237000000</v>
      </c>
    </row>
    <row r="15" spans="1:13" ht="21" x14ac:dyDescent="0.65">
      <c r="A15" s="6"/>
      <c r="B15" s="9"/>
      <c r="C15" s="9"/>
      <c r="D15" s="9"/>
      <c r="E15" s="9"/>
      <c r="F15" s="9"/>
      <c r="G15" s="9"/>
      <c r="H15" s="9"/>
      <c r="I15" s="9"/>
      <c r="J15" s="9"/>
      <c r="K15" s="9"/>
      <c r="L15" s="9"/>
      <c r="M15" s="9"/>
    </row>
    <row r="16" spans="1:13" ht="21" x14ac:dyDescent="0.65">
      <c r="A16" s="6" t="s">
        <v>18</v>
      </c>
      <c r="B16" s="8">
        <f t="shared" ref="B16:L16" si="4">(B2-C2)/C2</f>
        <v>6.8820295556564284E-2</v>
      </c>
      <c r="C16" s="8">
        <f t="shared" si="4"/>
        <v>0.17956070629670173</v>
      </c>
      <c r="D16" s="8">
        <f t="shared" si="4"/>
        <v>0.175317274411775</v>
      </c>
      <c r="E16" s="8">
        <f t="shared" si="4"/>
        <v>0.13645574247276368</v>
      </c>
      <c r="F16" s="8">
        <f t="shared" si="4"/>
        <v>0.14029539688292861</v>
      </c>
      <c r="G16" s="8">
        <f t="shared" si="4"/>
        <v>0.14278613662486667</v>
      </c>
      <c r="H16" s="8">
        <f t="shared" si="4"/>
        <v>5.9426903920837264E-2</v>
      </c>
      <c r="I16" s="8">
        <f t="shared" si="4"/>
        <v>-2.592434280829237E-2</v>
      </c>
      <c r="J16" s="8">
        <f t="shared" si="4"/>
        <v>7.7700874091647179E-2</v>
      </c>
      <c r="K16" s="8">
        <f t="shared" si="4"/>
        <v>0.11540289534868785</v>
      </c>
      <c r="L16" s="8">
        <f t="shared" si="4"/>
        <v>5.5966252051598553E-2</v>
      </c>
      <c r="M16" s="9"/>
    </row>
    <row r="17" spans="1:13" ht="21" x14ac:dyDescent="0.65">
      <c r="A17" s="6" t="s">
        <v>19</v>
      </c>
      <c r="B17" s="8">
        <f>(B14-C14)/C14</f>
        <v>0.10130750234508107</v>
      </c>
      <c r="C17" s="8">
        <f t="shared" ref="C17:L17" si="5">(C14-D14)/D14</f>
        <v>0.137070091423596</v>
      </c>
      <c r="D17" s="8">
        <f t="shared" si="5"/>
        <v>4.4613215698758472E-2</v>
      </c>
      <c r="E17" s="8">
        <f t="shared" si="5"/>
        <v>0.10016510731975785</v>
      </c>
      <c r="F17" s="8">
        <f t="shared" si="5"/>
        <v>8.1869604048824055E-2</v>
      </c>
      <c r="G17" s="8">
        <f t="shared" si="5"/>
        <v>0.12037963552563753</v>
      </c>
      <c r="H17" s="8">
        <f t="shared" si="5"/>
        <v>5.7493747194253833E-2</v>
      </c>
      <c r="I17" s="8">
        <f t="shared" si="5"/>
        <v>-3.6577077540932965E-2</v>
      </c>
      <c r="J17" s="8">
        <f t="shared" si="5"/>
        <v>1.5720606231761271E-2</v>
      </c>
      <c r="K17" s="8">
        <f t="shared" si="5"/>
        <v>3.8078175895765475E-2</v>
      </c>
      <c r="L17" s="8">
        <f t="shared" si="5"/>
        <v>8.7225980097035805E-2</v>
      </c>
      <c r="M17" s="9"/>
    </row>
    <row r="18" spans="1:13" ht="21" x14ac:dyDescent="0.65">
      <c r="A18" s="6"/>
      <c r="B18" s="9"/>
      <c r="C18" s="9"/>
      <c r="D18" s="9"/>
      <c r="E18" s="9"/>
      <c r="F18" s="9"/>
      <c r="G18" s="9"/>
      <c r="H18" s="9"/>
      <c r="I18" s="9"/>
      <c r="J18" s="9"/>
      <c r="K18" s="9"/>
      <c r="L18" s="9"/>
      <c r="M18" s="9"/>
    </row>
    <row r="19" spans="1:13" ht="21" x14ac:dyDescent="0.65">
      <c r="A19" s="6" t="s">
        <v>20</v>
      </c>
      <c r="B19" s="7" cm="1">
        <f t="array" ref="B19:M27">_xldudf_WISE(Dashboard!G1,A19:A27,Data!B1:M1)</f>
        <v>87582000000</v>
      </c>
      <c r="C19" s="7">
        <v>89035000000</v>
      </c>
      <c r="D19" s="7">
        <v>76740000000</v>
      </c>
      <c r="E19" s="7">
        <v>60675000000</v>
      </c>
      <c r="F19" s="7">
        <v>52185000000</v>
      </c>
      <c r="G19" s="7">
        <v>43884000000</v>
      </c>
      <c r="H19" s="7">
        <v>39507000000</v>
      </c>
      <c r="I19" s="7">
        <v>33325000000</v>
      </c>
      <c r="J19" s="7">
        <v>29080000000</v>
      </c>
      <c r="K19" s="7">
        <v>32231000000</v>
      </c>
      <c r="L19" s="7">
        <v>28833000000</v>
      </c>
      <c r="M19" s="7">
        <v>31626000000</v>
      </c>
    </row>
    <row r="20" spans="1:13" ht="21" x14ac:dyDescent="0.65">
      <c r="A20" s="6" t="s">
        <v>24</v>
      </c>
      <c r="B20" s="7">
        <v>-28107000000</v>
      </c>
      <c r="C20" s="7">
        <v>-23886000000</v>
      </c>
      <c r="D20" s="7">
        <v>-20622000000</v>
      </c>
      <c r="E20" s="7">
        <v>-15441000000</v>
      </c>
      <c r="F20" s="7">
        <v>-13925000000</v>
      </c>
      <c r="G20" s="7">
        <v>-11632000000</v>
      </c>
      <c r="H20" s="7">
        <v>-8129000000</v>
      </c>
      <c r="I20" s="7">
        <v>-8343000000</v>
      </c>
      <c r="J20" s="7">
        <v>-5944000000</v>
      </c>
      <c r="K20" s="7">
        <v>-5485000000</v>
      </c>
      <c r="L20" s="7">
        <v>-4257000000</v>
      </c>
      <c r="M20" s="7">
        <v>-2305000000</v>
      </c>
    </row>
    <row r="21" spans="1:13" ht="21" x14ac:dyDescent="0.65">
      <c r="A21" s="6" t="s">
        <v>21</v>
      </c>
      <c r="B21" s="7">
        <v>59475000000</v>
      </c>
      <c r="C21" s="7">
        <v>65149000000</v>
      </c>
      <c r="D21" s="7">
        <v>56118000000</v>
      </c>
      <c r="E21" s="7">
        <v>45234000000</v>
      </c>
      <c r="F21" s="7">
        <v>38260000000</v>
      </c>
      <c r="G21" s="7">
        <v>32252000000</v>
      </c>
      <c r="H21" s="7">
        <v>31378000000</v>
      </c>
      <c r="I21" s="7">
        <v>24982000000</v>
      </c>
      <c r="J21" s="7">
        <v>23136000000</v>
      </c>
      <c r="K21" s="7">
        <v>26746000000</v>
      </c>
      <c r="L21" s="7">
        <v>24576000000</v>
      </c>
      <c r="M21" s="7">
        <v>29321000000</v>
      </c>
    </row>
    <row r="22" spans="1:13" ht="21" x14ac:dyDescent="0.65">
      <c r="A22" s="10" t="s">
        <v>17</v>
      </c>
      <c r="B22" s="7">
        <v>34704000000</v>
      </c>
      <c r="C22" s="7">
        <v>13931000000</v>
      </c>
      <c r="D22" s="7">
        <v>14224000000</v>
      </c>
      <c r="E22" s="7">
        <v>13576000000</v>
      </c>
      <c r="F22" s="7">
        <v>11356000000</v>
      </c>
      <c r="G22" s="7">
        <v>11946000000</v>
      </c>
      <c r="H22" s="7">
        <v>7663000000</v>
      </c>
      <c r="I22" s="7">
        <v>6510000000</v>
      </c>
      <c r="J22" s="7">
        <v>5595000000</v>
      </c>
      <c r="K22" s="7">
        <v>8669000000</v>
      </c>
      <c r="L22" s="7">
        <v>3804000000</v>
      </c>
      <c r="M22" s="7">
        <v>6938000000</v>
      </c>
    </row>
    <row r="23" spans="1:13" ht="21" x14ac:dyDescent="0.65">
      <c r="A23" s="6" t="s">
        <v>22</v>
      </c>
      <c r="B23" s="7">
        <v>25261000000</v>
      </c>
      <c r="C23" s="7">
        <v>47339000000</v>
      </c>
      <c r="D23" s="7">
        <v>53551000000</v>
      </c>
      <c r="E23" s="7">
        <v>57422000000</v>
      </c>
      <c r="F23" s="7">
        <v>67010000000</v>
      </c>
      <c r="G23" s="7">
        <v>69862000000</v>
      </c>
      <c r="H23" s="7">
        <v>78531000000</v>
      </c>
      <c r="I23" s="7">
        <v>47177000000</v>
      </c>
      <c r="J23" s="7">
        <v>29697000000</v>
      </c>
      <c r="K23" s="7">
        <v>13976000000</v>
      </c>
      <c r="L23" s="7">
        <v>11796000000</v>
      </c>
      <c r="M23" s="7">
        <v>5006000000</v>
      </c>
    </row>
    <row r="24" spans="1:13" ht="21" x14ac:dyDescent="0.65">
      <c r="A24" s="6" t="s">
        <v>21</v>
      </c>
      <c r="B24" s="7">
        <v>59475000000</v>
      </c>
      <c r="C24" s="7">
        <v>65149000000</v>
      </c>
      <c r="D24" s="7">
        <v>56118000000</v>
      </c>
      <c r="E24" s="7">
        <v>45234000000</v>
      </c>
      <c r="F24" s="7">
        <v>38260000000</v>
      </c>
      <c r="G24" s="7">
        <v>32252000000</v>
      </c>
      <c r="H24" s="7">
        <v>31378000000</v>
      </c>
      <c r="I24" s="7">
        <v>24982000000</v>
      </c>
      <c r="J24" s="7">
        <v>23136000000</v>
      </c>
      <c r="K24" s="7">
        <v>26746000000</v>
      </c>
      <c r="L24" s="7">
        <v>24576000000</v>
      </c>
      <c r="M24" s="7">
        <v>29321000000</v>
      </c>
    </row>
    <row r="25" spans="1:13" ht="21" x14ac:dyDescent="0.65">
      <c r="A25" s="10" t="s">
        <v>15</v>
      </c>
      <c r="B25" s="7">
        <v>7446000000</v>
      </c>
      <c r="C25" s="7">
        <v>7496000000</v>
      </c>
      <c r="D25" s="7">
        <v>7547000000</v>
      </c>
      <c r="E25" s="7">
        <v>7610000000</v>
      </c>
      <c r="F25" s="7">
        <v>7673000000</v>
      </c>
      <c r="G25" s="7">
        <v>7700000000</v>
      </c>
      <c r="H25" s="7">
        <v>7746000000</v>
      </c>
      <c r="I25" s="7">
        <v>7925000000</v>
      </c>
      <c r="J25" s="7">
        <v>8177000000</v>
      </c>
      <c r="K25" s="7">
        <v>8299000000</v>
      </c>
      <c r="L25" s="7">
        <v>8375000000</v>
      </c>
      <c r="M25" s="7">
        <v>8396000000</v>
      </c>
    </row>
    <row r="26" spans="1:13" ht="21" x14ac:dyDescent="0.65">
      <c r="A26" s="10" t="s">
        <v>1</v>
      </c>
      <c r="B26" s="7">
        <v>2535660840000</v>
      </c>
      <c r="C26" s="7">
        <v>1925197680000</v>
      </c>
      <c r="D26" s="7">
        <v>2044482300000</v>
      </c>
      <c r="E26" s="7">
        <v>1548711100000</v>
      </c>
      <c r="F26" s="7">
        <v>1041072640000</v>
      </c>
      <c r="G26" s="7">
        <v>759297000000</v>
      </c>
      <c r="H26" s="7">
        <v>533931780000.00006</v>
      </c>
      <c r="I26" s="7">
        <v>405522250000</v>
      </c>
      <c r="J26" s="7">
        <v>361014550000</v>
      </c>
      <c r="K26" s="7">
        <v>346068300000</v>
      </c>
      <c r="L26" s="7">
        <v>287765000000</v>
      </c>
      <c r="M26" s="7">
        <v>256833640000</v>
      </c>
    </row>
    <row r="27" spans="1:13" ht="21" x14ac:dyDescent="0.65">
      <c r="A27" s="10" t="s">
        <v>23</v>
      </c>
      <c r="B27" s="9">
        <v>11.96546181251917</v>
      </c>
      <c r="C27" s="9">
        <v>9.7099797246179431</v>
      </c>
      <c r="D27" s="9">
        <v>12.163166317643135</v>
      </c>
      <c r="E27" s="9">
        <v>10.829011642135439</v>
      </c>
      <c r="F27" s="9">
        <v>8.2727894280969139</v>
      </c>
      <c r="G27" s="9">
        <v>6.8801830373323671</v>
      </c>
      <c r="H27" s="9">
        <v>5.5289039152540624</v>
      </c>
      <c r="I27" s="9">
        <v>4.4487597911227157</v>
      </c>
      <c r="J27" s="9">
        <v>3.8578173755075871</v>
      </c>
      <c r="K27" s="9">
        <v>3.9854467771469371</v>
      </c>
      <c r="L27" s="9">
        <v>3.6964508214620611</v>
      </c>
      <c r="M27" s="9">
        <v>3.4837654463328942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Dashboard</vt:lpstr>
      <vt:lpstr>Data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Wisesheets Inc.</cp:lastModifiedBy>
  <dcterms:created xsi:type="dcterms:W3CDTF">2022-08-19T18:57:51Z</dcterms:created>
  <dcterms:modified xsi:type="dcterms:W3CDTF">2024-04-24T17:34:36Z</dcterms:modified>
</cp:coreProperties>
</file>